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s="1"/>
  <c r="P15" i="4" l="1"/>
  <c r="C9" i="4"/>
  <c r="Q2" i="4" s="1"/>
  <c r="Q23" i="4" s="1"/>
  <c r="L9" i="1"/>
  <c r="T2" i="1" s="1"/>
  <c r="S30" i="1" s="1"/>
  <c r="Q2" i="1"/>
  <c r="Q9" i="1" s="1"/>
  <c r="Q30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Q8" i="1"/>
  <c r="P23" i="1"/>
  <c r="Q22" i="1"/>
  <c r="P16" i="1"/>
  <c r="M4" i="1"/>
  <c r="D21" i="1" s="1"/>
  <c r="Q9" i="4" l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<sst xmlns="http://schemas.openxmlformats.org/spreadsheetml/2006/main" count="279" uniqueCount="44">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</sst>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138.39371711156431</c:v>
                </c:pt>
                <c:pt idx="1">
                  <c:v>136.85291297245965</c:v>
                </c:pt>
                <c:pt idx="2">
                  <c:v>152.16226829713577</c:v>
                </c:pt>
                <c:pt idx="3">
                  <c:v>149.39199012418496</c:v>
                </c:pt>
                <c:pt idx="4">
                  <c:v>158.44734602439669</c:v>
                </c:pt>
                <c:pt idx="5">
                  <c:v>170.13346908989507</c:v>
                </c:pt>
                <c:pt idx="6">
                  <c:v>157.06244377717275</c:v>
                </c:pt>
                <c:pt idx="7">
                  <c:v>196.75254674247572</c:v>
                </c:pt>
                <c:pt idx="8">
                  <c:v>152.70708899672243</c:v>
                </c:pt>
                <c:pt idx="9">
                  <c:v>222.60740261699783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137</c:v>
                </c:pt>
                <c:pt idx="1">
                  <c:v>140</c:v>
                </c:pt>
                <c:pt idx="2">
                  <c:v>150</c:v>
                </c:pt>
                <c:pt idx="3">
                  <c:v>154</c:v>
                </c:pt>
                <c:pt idx="4">
                  <c:v>155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00064"/>
        <c:axId val="75000640"/>
      </c:scatterChart>
      <c:valAx>
        <c:axId val="7500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00640"/>
        <c:crosses val="autoZero"/>
        <c:crossBetween val="midCat"/>
      </c:valAx>
      <c:valAx>
        <c:axId val="7500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00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1147.1391453677541</c:v>
                </c:pt>
                <c:pt idx="1">
                  <c:v>1148.162536620931</c:v>
                </c:pt>
                <c:pt idx="2">
                  <c:v>1149.0603015029947</c:v>
                </c:pt>
                <c:pt idx="3">
                  <c:v>1149.7917406096665</c:v>
                </c:pt>
                <c:pt idx="4">
                  <c:v>1150.3392926114634</c:v>
                </c:pt>
                <c:pt idx="5">
                  <c:v>1150.711074401828</c:v>
                </c:pt>
                <c:pt idx="6">
                  <c:v>1150.9399020709227</c:v>
                </c:pt>
                <c:pt idx="7">
                  <c:v>1151.0789107911899</c:v>
                </c:pt>
                <c:pt idx="8">
                  <c:v>1151.1943528221896</c:v>
                </c:pt>
                <c:pt idx="9">
                  <c:v>1151.3565379631766</c:v>
                </c:pt>
                <c:pt idx="10">
                  <c:v>1151.6301380522871</c:v>
                </c:pt>
                <c:pt idx="11">
                  <c:v>1152.0651714933429</c:v>
                </c:pt>
                <c:pt idx="12">
                  <c:v>1152.6899017691437</c:v>
                </c:pt>
                <c:pt idx="13">
                  <c:v>1153.506635366917</c:v>
                </c:pt>
                <c:pt idx="14">
                  <c:v>1154.4910216063358</c:v>
                </c:pt>
                <c:pt idx="15">
                  <c:v>1155.5949897181383</c:v>
                </c:pt>
                <c:pt idx="16">
                  <c:v>1156.7529689150342</c:v>
                </c:pt>
                <c:pt idx="17">
                  <c:v>1157.8905903194373</c:v>
                </c:pt>
                <c:pt idx="18">
                  <c:v>1158.934725503874</c:v>
                </c:pt>
                <c:pt idx="19">
                  <c:v>1159.8235219631049</c:v>
                </c:pt>
                <c:pt idx="20">
                  <c:v>1160.5150785310184</c:v>
                </c:pt>
                <c:pt idx="21">
                  <c:v>1160.9935677996059</c:v>
                </c:pt>
                <c:pt idx="22">
                  <c:v>1161.2719382054702</c:v>
                </c:pt>
                <c:pt idx="23">
                  <c:v>1161.3907742158174</c:v>
                </c:pt>
                <c:pt idx="24">
                  <c:v>1161.413401197429</c:v>
                </c:pt>
                <c:pt idx="25">
                  <c:v>1161.4178253991233</c:v>
                </c:pt>
                <c:pt idx="26">
                  <c:v>1161.4865321099494</c:v>
                </c:pt>
                <c:pt idx="27">
                  <c:v>1161.6954681507061</c:v>
                </c:pt>
                <c:pt idx="28">
                  <c:v>1162.1036664588432</c:v>
                </c:pt>
                <c:pt idx="29">
                  <c:v>1162.7449107562049</c:v>
                </c:pt>
                <c:pt idx="30">
                  <c:v>1163.6225922226972</c:v>
                </c:pt>
                <c:pt idx="31">
                  <c:v>1164.7085074163158</c:v>
                </c:pt>
                <c:pt idx="32">
                  <c:v>1165.9458380829813</c:v>
                </c:pt>
                <c:pt idx="33">
                  <c:v>1167.2560043399774</c:v>
                </c:pt>
                <c:pt idx="34">
                  <c:v>1168.5485646302784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02368"/>
        <c:axId val="75002944"/>
      </c:scatterChart>
      <c:valAx>
        <c:axId val="7500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02944"/>
        <c:crosses val="autoZero"/>
        <c:crossBetween val="midCat"/>
      </c:valAx>
      <c:valAx>
        <c:axId val="7500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023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2.2000000000000002</v>
      </c>
      <c r="O1" t="s">
        <v>39</v>
      </c>
      <c r="P1" s="2">
        <f>M2</f>
        <v>5</v>
      </c>
      <c r="Q1" s="2">
        <f>A9</f>
        <v>15</v>
      </c>
      <c r="R1" s="2">
        <f>E9</f>
        <v>0.57702881324932176</v>
      </c>
      <c r="S1" s="2">
        <f>F9</f>
        <v>-0.50001855487860503</v>
      </c>
      <c r="T1" s="2">
        <f>B9</f>
        <v>736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2.7782762033636321</v>
      </c>
      <c r="S2" s="2">
        <f>H9</f>
        <v>-0.29158317766442943</v>
      </c>
      <c r="T2" s="2">
        <f>L9</f>
        <v>2258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0.57702881324932176</v>
      </c>
      <c r="Q3" s="2">
        <f>G9</f>
        <v>2.7782762033636321</v>
      </c>
      <c r="R3" s="2">
        <f>I9</f>
        <v>2.7499348089427347</v>
      </c>
      <c r="S3" s="2">
        <f>K9</f>
        <v>-1.7388294100015604</v>
      </c>
      <c r="T3" s="2">
        <f>M9</f>
        <v>89.60877771484229</v>
      </c>
      <c r="U3" s="2" t="s">
        <v>39</v>
      </c>
      <c r="V3" s="2"/>
      <c r="W3" s="2" t="s">
        <v>39</v>
      </c>
      <c r="X3" s="2">
        <f>AE8</f>
        <v>158.44734602439669</v>
      </c>
      <c r="Y3" s="2">
        <f>AC10</f>
        <v>1.4091125996500209</v>
      </c>
      <c r="Z3" t="str">
        <f>IF(ABS(Y3)&lt;0.5,"bine","rau")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2.8559999999999999</v>
      </c>
      <c r="O4" t="s">
        <v>39</v>
      </c>
      <c r="P4" s="6">
        <f>F9</f>
        <v>-0.50001855487860503</v>
      </c>
      <c r="Q4" s="2">
        <f>H9</f>
        <v>-0.29158317766442943</v>
      </c>
      <c r="R4" s="2">
        <f>K9</f>
        <v>-1.7388294100015604</v>
      </c>
      <c r="S4" s="2">
        <f>J9</f>
        <v>2.2500651910572649</v>
      </c>
      <c r="T4" s="2">
        <f>N9</f>
        <v>-69.991939859804575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100.93546776107689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736</v>
      </c>
      <c r="Q8" s="2">
        <f t="shared" ref="Q8:S8" si="0">Q1</f>
        <v>15</v>
      </c>
      <c r="R8" s="2">
        <f t="shared" si="0"/>
        <v>0.57702881324932176</v>
      </c>
      <c r="S8" s="2">
        <f t="shared" si="0"/>
        <v>-0.50001855487860503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3.447346024396694</v>
      </c>
      <c r="AE8" s="2">
        <f>AE16</f>
        <v>158.44734602439669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736</v>
      </c>
      <c r="C9">
        <f>SUM(C12:C16)</f>
        <v>55</v>
      </c>
      <c r="E9">
        <f t="shared" ref="E9:N9" si="1">SUM(E12:E16)</f>
        <v>0.57702881324932176</v>
      </c>
      <c r="F9">
        <f t="shared" si="1"/>
        <v>-0.50001855487860503</v>
      </c>
      <c r="G9">
        <f t="shared" si="1"/>
        <v>2.7782762033636321</v>
      </c>
      <c r="H9">
        <f t="shared" si="1"/>
        <v>-0.29158317766442943</v>
      </c>
      <c r="I9">
        <f t="shared" si="1"/>
        <v>2.7499348089427347</v>
      </c>
      <c r="J9">
        <f t="shared" si="1"/>
        <v>2.2500651910572649</v>
      </c>
      <c r="K9">
        <f t="shared" si="1"/>
        <v>-1.7388294100015604</v>
      </c>
      <c r="L9">
        <f t="shared" si="1"/>
        <v>2258</v>
      </c>
      <c r="M9">
        <f t="shared" si="1"/>
        <v>89.60877771484229</v>
      </c>
      <c r="N9">
        <f t="shared" si="1"/>
        <v>-69.991939859804575</v>
      </c>
      <c r="O9" s="2"/>
      <c r="P9" s="2">
        <f t="shared" ref="P9:P11" si="2">T2</f>
        <v>2258</v>
      </c>
      <c r="Q9" s="2">
        <f t="shared" ref="Q9:S11" si="3">Q2</f>
        <v>55</v>
      </c>
      <c r="R9" s="2">
        <f t="shared" si="3"/>
        <v>2.7782762033636321</v>
      </c>
      <c r="S9" s="2">
        <f t="shared" si="3"/>
        <v>-0.29158317766442943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89.60877771484229</v>
      </c>
      <c r="Q10" s="2">
        <f t="shared" si="3"/>
        <v>2.7782762033636321</v>
      </c>
      <c r="R10" s="2">
        <f t="shared" si="3"/>
        <v>2.7499348089427347</v>
      </c>
      <c r="S10" s="2">
        <f t="shared" si="3"/>
        <v>-1.7388294100015604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1.4091125996500209</v>
      </c>
      <c r="AD10" s="2">
        <f>SUM(AD12:AD16)</f>
        <v>49.639957962311001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-69.991939859804575</v>
      </c>
      <c r="Q11" s="2">
        <f t="shared" si="3"/>
        <v>-0.29158317766442943</v>
      </c>
      <c r="R11" s="2">
        <f t="shared" si="3"/>
        <v>-1.7388294100015604</v>
      </c>
      <c r="S11" s="2">
        <f t="shared" si="3"/>
        <v>2.2500651910572649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137</v>
      </c>
      <c r="C12" s="2">
        <f>A12*A12</f>
        <v>1</v>
      </c>
      <c r="D12">
        <f t="shared" ref="D12:D21" si="4">A12*$M$4</f>
        <v>2.8559999999999999</v>
      </c>
      <c r="E12" s="2">
        <f>SIN(D12)</f>
        <v>0.2817261488088062</v>
      </c>
      <c r="F12" s="2">
        <f>COS(D12)</f>
        <v>-0.95949485515940025</v>
      </c>
      <c r="G12" s="2">
        <f>A12*E12</f>
        <v>0.2817261488088062</v>
      </c>
      <c r="H12" s="2">
        <f>A12*F12</f>
        <v>-0.95949485515940025</v>
      </c>
      <c r="I12" s="2">
        <f>E12*E12</f>
        <v>7.9369622922641617E-2</v>
      </c>
      <c r="J12" s="2">
        <f>F12*F12</f>
        <v>0.92063037707735851</v>
      </c>
      <c r="K12" s="2">
        <f>E12*F12</f>
        <v>-0.27031479034592115</v>
      </c>
      <c r="L12" s="2">
        <f>A12*B12</f>
        <v>137</v>
      </c>
      <c r="M12" s="2">
        <f>B12*E12</f>
        <v>38.59648238680645</v>
      </c>
      <c r="N12" s="2">
        <f>B12*F12</f>
        <v>-131.45079515683784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5.7241609778063651</v>
      </c>
      <c r="X12" s="2">
        <f>$T$27*E12</f>
        <v>-0.77561613659701334</v>
      </c>
      <c r="Y12" s="2">
        <f>$T$34*H12</f>
        <v>3.4606174375971586</v>
      </c>
      <c r="Z12" s="2">
        <f>$T$13</f>
        <v>129.98455483275779</v>
      </c>
      <c r="AA12">
        <f>V12</f>
        <v>1</v>
      </c>
      <c r="AB12">
        <f>AE12-$AB$1</f>
        <v>138.39371711156431</v>
      </c>
      <c r="AC12" s="2">
        <f>B12</f>
        <v>137</v>
      </c>
      <c r="AD12" s="2">
        <f>(AB12-AC12)^2</f>
        <v>1.9424473870671741</v>
      </c>
      <c r="AE12" s="2">
        <f t="shared" ref="AE12:AE21" si="5">SUM(W12:Z12)</f>
        <v>138.39371711156431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140</v>
      </c>
      <c r="C13" s="2">
        <f t="shared" ref="C13:C21" si="6">A13*A13</f>
        <v>4</v>
      </c>
      <c r="D13">
        <f t="shared" si="4"/>
        <v>5.7119999999999997</v>
      </c>
      <c r="E13" s="2">
        <f t="shared" ref="E13:E21" si="7">SIN(D13)</f>
        <v>-0.54062958069184219</v>
      </c>
      <c r="F13" s="2">
        <f t="shared" ref="F13:F21" si="8">COS(D13)</f>
        <v>0.84126075415471679</v>
      </c>
      <c r="G13" s="2">
        <f t="shared" ref="G13:G21" si="9">A13*E13</f>
        <v>-1.0812591613836844</v>
      </c>
      <c r="H13" s="2">
        <f t="shared" ref="H13:H21" si="10">A13*F13</f>
        <v>1.6825215083094336</v>
      </c>
      <c r="I13" s="2">
        <f t="shared" ref="I13:I21" si="11">E13*E13</f>
        <v>0.29228034351903709</v>
      </c>
      <c r="J13" s="2">
        <f t="shared" ref="J13:J21" si="12">F13*F13</f>
        <v>0.7077196564809628</v>
      </c>
      <c r="K13" s="2">
        <f t="shared" ref="K13:K21" si="13">E13*F13</f>
        <v>-0.4548104487711675</v>
      </c>
      <c r="L13" s="2">
        <f t="shared" ref="L13:L16" si="14">A13*B13</f>
        <v>280</v>
      </c>
      <c r="M13" s="2">
        <f t="shared" ref="M13:M16" si="15">B13*E13</f>
        <v>-75.688141296857907</v>
      </c>
      <c r="N13" s="2">
        <f t="shared" ref="N13:N16" si="16">B13*F13</f>
        <v>117.77650558166035</v>
      </c>
      <c r="O13" s="2"/>
      <c r="P13" s="2"/>
      <c r="Q13" s="2"/>
      <c r="R13" s="2"/>
      <c r="S13" s="2">
        <f>MDETERM(P8:S11)</f>
        <v>13120.051843759755</v>
      </c>
      <c r="T13" s="8">
        <f>S13/T6</f>
        <v>129.98455483275779</v>
      </c>
      <c r="U13" s="2" t="s">
        <v>39</v>
      </c>
      <c r="V13" s="2">
        <v>2</v>
      </c>
      <c r="W13" s="2">
        <f t="shared" ref="W13:W21" si="17">$T$20*V13</f>
        <v>11.44832195561273</v>
      </c>
      <c r="X13" s="2">
        <f t="shared" ref="X13:X21" si="18">$T$27*E13</f>
        <v>1.4883993852868898</v>
      </c>
      <c r="Y13" s="2">
        <f t="shared" ref="Y13:Y21" si="19">$T$34*H13</f>
        <v>-6.0683632011977799</v>
      </c>
      <c r="Z13" s="2">
        <f t="shared" ref="Z13:Z21" si="20">$T$13</f>
        <v>129.98455483275779</v>
      </c>
      <c r="AA13">
        <f t="shared" ref="AA13:AA21" si="21">V13</f>
        <v>2</v>
      </c>
      <c r="AB13">
        <f t="shared" ref="AB13:AB16" si="22">AE13-$AB$1</f>
        <v>136.85291297245965</v>
      </c>
      <c r="AC13" s="2">
        <f t="shared" ref="AC13:AC16" si="23">B13</f>
        <v>140</v>
      </c>
      <c r="AD13" s="2">
        <f t="shared" ref="AD13:AD16" si="24">(AB13-AC13)^2</f>
        <v>9.9041567589127641</v>
      </c>
      <c r="AE13" s="2">
        <f t="shared" si="5"/>
        <v>136.85291297245965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150</v>
      </c>
      <c r="C14" s="2">
        <f t="shared" si="6"/>
        <v>9</v>
      </c>
      <c r="D14">
        <f t="shared" si="4"/>
        <v>8.5679999999999996</v>
      </c>
      <c r="E14" s="2">
        <f t="shared" si="7"/>
        <v>0.75573645363280673</v>
      </c>
      <c r="F14" s="2">
        <f t="shared" si="8"/>
        <v>-0.65487587575853534</v>
      </c>
      <c r="G14" s="2">
        <f t="shared" si="9"/>
        <v>2.2672093608984203</v>
      </c>
      <c r="H14" s="2">
        <f t="shared" si="10"/>
        <v>-1.964627627275606</v>
      </c>
      <c r="I14" s="2">
        <f t="shared" si="11"/>
        <v>0.57113758734949138</v>
      </c>
      <c r="J14" s="2">
        <f t="shared" si="12"/>
        <v>0.42886241265050862</v>
      </c>
      <c r="K14" s="2">
        <f t="shared" si="13"/>
        <v>-0.49491357191543406</v>
      </c>
      <c r="L14" s="2">
        <f t="shared" si="14"/>
        <v>450</v>
      </c>
      <c r="M14" s="2">
        <f t="shared" si="15"/>
        <v>113.36046804492101</v>
      </c>
      <c r="N14" s="2">
        <f t="shared" si="16"/>
        <v>-98.231381363780301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17.172482933419097</v>
      </c>
      <c r="X14" s="2">
        <f t="shared" si="18"/>
        <v>-2.0806069686133561</v>
      </c>
      <c r="Y14" s="2">
        <f t="shared" si="19"/>
        <v>7.0858374995722189</v>
      </c>
      <c r="Z14" s="2">
        <f t="shared" si="20"/>
        <v>129.98455483275779</v>
      </c>
      <c r="AA14">
        <f t="shared" si="21"/>
        <v>3</v>
      </c>
      <c r="AB14">
        <f t="shared" si="22"/>
        <v>152.16226829713577</v>
      </c>
      <c r="AC14" s="2">
        <f t="shared" si="23"/>
        <v>150</v>
      </c>
      <c r="AD14" s="2">
        <f t="shared" si="24"/>
        <v>4.6754041887984119</v>
      </c>
      <c r="AE14" s="2">
        <f t="shared" si="5"/>
        <v>152.16226829713577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154</v>
      </c>
      <c r="C15" s="2">
        <f t="shared" si="6"/>
        <v>16</v>
      </c>
      <c r="D15">
        <f t="shared" si="4"/>
        <v>11.423999999999999</v>
      </c>
      <c r="E15" s="2">
        <f t="shared" si="7"/>
        <v>-0.90962089754233499</v>
      </c>
      <c r="F15" s="2">
        <f t="shared" si="8"/>
        <v>0.41543931296192571</v>
      </c>
      <c r="G15" s="2">
        <f t="shared" si="9"/>
        <v>-3.63848359016934</v>
      </c>
      <c r="H15" s="2">
        <f t="shared" si="10"/>
        <v>1.6617572518477028</v>
      </c>
      <c r="I15" s="2">
        <f t="shared" si="11"/>
        <v>0.82741017724572308</v>
      </c>
      <c r="J15" s="2">
        <f t="shared" si="12"/>
        <v>0.17258982275427687</v>
      </c>
      <c r="K15" s="2">
        <f t="shared" si="13"/>
        <v>-0.37789228073079789</v>
      </c>
      <c r="L15" s="2">
        <f t="shared" si="14"/>
        <v>616</v>
      </c>
      <c r="M15" s="2">
        <f t="shared" si="15"/>
        <v>-140.08161822151959</v>
      </c>
      <c r="N15" s="2">
        <f t="shared" si="16"/>
        <v>63.977654196136562</v>
      </c>
      <c r="O15" s="2"/>
      <c r="P15" s="2">
        <f>P1</f>
        <v>5</v>
      </c>
      <c r="Q15" s="2">
        <f>T1</f>
        <v>736</v>
      </c>
      <c r="R15" s="2">
        <f t="shared" ref="R15:S15" si="25">R1</f>
        <v>0.57702881324932176</v>
      </c>
      <c r="S15" s="2">
        <f t="shared" si="25"/>
        <v>-0.50001855487860503</v>
      </c>
      <c r="T15" s="2"/>
      <c r="U15" s="2" t="s">
        <v>39</v>
      </c>
      <c r="V15" s="2">
        <v>4</v>
      </c>
      <c r="W15" s="2">
        <f t="shared" si="17"/>
        <v>22.89664391122546</v>
      </c>
      <c r="X15" s="2">
        <f t="shared" si="18"/>
        <v>2.5042639786997314</v>
      </c>
      <c r="Y15" s="2">
        <f t="shared" si="19"/>
        <v>-5.9934725984980215</v>
      </c>
      <c r="Z15" s="2">
        <f t="shared" si="20"/>
        <v>129.98455483275779</v>
      </c>
      <c r="AA15">
        <f t="shared" si="21"/>
        <v>4</v>
      </c>
      <c r="AB15">
        <f t="shared" si="22"/>
        <v>149.39199012418496</v>
      </c>
      <c r="AC15" s="2">
        <f t="shared" si="23"/>
        <v>154</v>
      </c>
      <c r="AD15" s="2">
        <f t="shared" si="24"/>
        <v>21.233755015608967</v>
      </c>
      <c r="AE15" s="2">
        <f t="shared" si="5"/>
        <v>149.39199012418496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155</v>
      </c>
      <c r="C16" s="2">
        <f t="shared" si="6"/>
        <v>25</v>
      </c>
      <c r="D16">
        <f t="shared" si="4"/>
        <v>14.28</v>
      </c>
      <c r="E16" s="2">
        <f t="shared" si="7"/>
        <v>0.98981668904188602</v>
      </c>
      <c r="F16" s="2">
        <f t="shared" si="8"/>
        <v>-0.14234789107731191</v>
      </c>
      <c r="G16" s="2">
        <f t="shared" si="9"/>
        <v>4.9490834452094301</v>
      </c>
      <c r="H16" s="2">
        <f t="shared" si="10"/>
        <v>-0.71173945538655958</v>
      </c>
      <c r="I16" s="2">
        <f t="shared" si="11"/>
        <v>0.97973707790584164</v>
      </c>
      <c r="J16" s="2">
        <f t="shared" si="12"/>
        <v>2.0262922094158257E-2</v>
      </c>
      <c r="K16" s="2">
        <f t="shared" si="13"/>
        <v>-0.14089831823823989</v>
      </c>
      <c r="L16" s="2">
        <f t="shared" si="14"/>
        <v>775</v>
      </c>
      <c r="M16" s="2">
        <f t="shared" si="15"/>
        <v>153.42158680149234</v>
      </c>
      <c r="N16" s="2">
        <f t="shared" si="16"/>
        <v>-22.063923116983347</v>
      </c>
      <c r="O16" s="2"/>
      <c r="P16" s="2">
        <f t="shared" ref="P16:S18" si="26">P2</f>
        <v>15</v>
      </c>
      <c r="Q16" s="2">
        <f t="shared" ref="Q16:Q18" si="27">T2</f>
        <v>2258</v>
      </c>
      <c r="R16" s="2">
        <f t="shared" si="26"/>
        <v>2.7782762033636321</v>
      </c>
      <c r="S16" s="2">
        <f t="shared" si="26"/>
        <v>-0.29158317766442943</v>
      </c>
      <c r="T16" s="2"/>
      <c r="U16" s="2" t="s">
        <v>39</v>
      </c>
      <c r="V16" s="2">
        <v>5</v>
      </c>
      <c r="W16" s="2">
        <f t="shared" si="17"/>
        <v>28.620804889031824</v>
      </c>
      <c r="X16" s="2">
        <f t="shared" si="18"/>
        <v>-2.7250498384334483</v>
      </c>
      <c r="Y16" s="2">
        <f t="shared" si="19"/>
        <v>2.5670361410405338</v>
      </c>
      <c r="Z16" s="2">
        <f t="shared" si="20"/>
        <v>129.98455483275779</v>
      </c>
      <c r="AA16">
        <f t="shared" si="21"/>
        <v>5</v>
      </c>
      <c r="AB16">
        <f t="shared" si="22"/>
        <v>158.44734602439669</v>
      </c>
      <c r="AC16" s="2">
        <f t="shared" si="23"/>
        <v>155</v>
      </c>
      <c r="AD16" s="2">
        <f t="shared" si="24"/>
        <v>11.884194611923691</v>
      </c>
      <c r="AE16" s="2">
        <f t="shared" si="5"/>
        <v>158.44734602439669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17.135999999999999</v>
      </c>
      <c r="E17" s="2">
        <f t="shared" si="7"/>
        <v>-0.98982714383086801</v>
      </c>
      <c r="F17" s="2">
        <f t="shared" si="8"/>
        <v>-0.14227517469898276</v>
      </c>
      <c r="G17" s="2">
        <f t="shared" si="9"/>
        <v>-5.9389628629852078</v>
      </c>
      <c r="H17" s="2">
        <f t="shared" si="10"/>
        <v>-0.85365104819389659</v>
      </c>
      <c r="I17" s="2">
        <f t="shared" si="11"/>
        <v>0.97975777466437386</v>
      </c>
      <c r="J17" s="2">
        <f t="shared" si="12"/>
        <v>2.0242225335626064E-2</v>
      </c>
      <c r="K17" s="2">
        <f t="shared" si="13"/>
        <v>0.14082782981033187</v>
      </c>
      <c r="L17" s="2"/>
      <c r="M17" s="2"/>
      <c r="N17" s="2"/>
      <c r="O17" s="2"/>
      <c r="P17" s="2">
        <f t="shared" si="26"/>
        <v>0.57702881324932176</v>
      </c>
      <c r="Q17" s="2">
        <f t="shared" si="27"/>
        <v>89.60877771484229</v>
      </c>
      <c r="R17" s="2">
        <f t="shared" si="26"/>
        <v>2.7499348089427347</v>
      </c>
      <c r="S17" s="2">
        <f t="shared" si="26"/>
        <v>-1.7388294100015604</v>
      </c>
      <c r="T17" s="2"/>
      <c r="U17" s="2" t="s">
        <v>39</v>
      </c>
      <c r="V17" s="6">
        <v>6</v>
      </c>
      <c r="W17" s="6">
        <f t="shared" si="17"/>
        <v>34.344965866838194</v>
      </c>
      <c r="X17" s="6">
        <f t="shared" si="18"/>
        <v>2.7250786213599656</v>
      </c>
      <c r="Y17" s="6">
        <f t="shared" si="19"/>
        <v>3.0788697689391133</v>
      </c>
      <c r="Z17" s="2">
        <f t="shared" si="20"/>
        <v>129.98455483275779</v>
      </c>
      <c r="AA17" s="7">
        <f t="shared" si="21"/>
        <v>6</v>
      </c>
      <c r="AB17" s="7">
        <f>AE17</f>
        <v>170.13346908989507</v>
      </c>
      <c r="AC17" s="6"/>
      <c r="AD17" s="6"/>
      <c r="AE17" s="9">
        <f t="shared" si="5"/>
        <v>170.13346908989507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19.991999999999997</v>
      </c>
      <c r="E18" s="2">
        <f t="shared" si="7"/>
        <v>0.90965141496379631</v>
      </c>
      <c r="F18" s="2">
        <f t="shared" si="8"/>
        <v>0.41537248735847115</v>
      </c>
      <c r="G18" s="2">
        <f t="shared" si="9"/>
        <v>6.3675599047465745</v>
      </c>
      <c r="H18" s="2">
        <f t="shared" si="10"/>
        <v>2.9076074115092982</v>
      </c>
      <c r="I18" s="2">
        <f t="shared" si="11"/>
        <v>0.82746569674563675</v>
      </c>
      <c r="J18" s="2">
        <f t="shared" si="12"/>
        <v>0.17253430325436328</v>
      </c>
      <c r="K18" s="2">
        <f t="shared" si="13"/>
        <v>0.37784417086266486</v>
      </c>
      <c r="L18" s="2"/>
      <c r="M18" s="2"/>
      <c r="N18" s="2"/>
      <c r="O18" s="2"/>
      <c r="P18" s="2">
        <f t="shared" si="26"/>
        <v>-0.50001855487860503</v>
      </c>
      <c r="Q18" s="2">
        <f t="shared" si="27"/>
        <v>-69.991939859804575</v>
      </c>
      <c r="R18" s="2">
        <f t="shared" si="26"/>
        <v>-1.7388294100015604</v>
      </c>
      <c r="S18" s="2">
        <f t="shared" si="26"/>
        <v>2.2500651910572649</v>
      </c>
      <c r="T18" s="2"/>
      <c r="U18" s="2" t="s">
        <v>39</v>
      </c>
      <c r="V18" s="6">
        <v>7</v>
      </c>
      <c r="W18" s="6">
        <f t="shared" si="17"/>
        <v>40.069126844644558</v>
      </c>
      <c r="X18" s="6">
        <f t="shared" si="18"/>
        <v>-2.5043479957660661</v>
      </c>
      <c r="Y18" s="6">
        <f t="shared" si="19"/>
        <v>-10.486889904463533</v>
      </c>
      <c r="Z18" s="2">
        <f>$T$13</f>
        <v>129.98455483275779</v>
      </c>
      <c r="AA18" s="7">
        <f t="shared" si="21"/>
        <v>7</v>
      </c>
      <c r="AB18" s="7">
        <f t="shared" ref="AB18:AB21" si="28">AE18</f>
        <v>157.06244377717275</v>
      </c>
      <c r="AC18" s="6"/>
      <c r="AD18" s="6"/>
      <c r="AE18" s="9">
        <f t="shared" si="5"/>
        <v>157.06244377717275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22.847999999999999</v>
      </c>
      <c r="E19" s="2">
        <f t="shared" si="7"/>
        <v>-0.75578456146159578</v>
      </c>
      <c r="F19" s="2">
        <f t="shared" si="8"/>
        <v>-0.65482035449144627</v>
      </c>
      <c r="G19" s="2">
        <f t="shared" si="9"/>
        <v>-6.0462764916927663</v>
      </c>
      <c r="H19" s="2">
        <f t="shared" si="10"/>
        <v>-5.2385628359315701</v>
      </c>
      <c r="I19" s="2">
        <f t="shared" si="11"/>
        <v>0.5712103033436966</v>
      </c>
      <c r="J19" s="2">
        <f t="shared" si="12"/>
        <v>0.42878969665630334</v>
      </c>
      <c r="K19" s="2">
        <f t="shared" si="13"/>
        <v>0.49490311445544438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45.793287822450921</v>
      </c>
      <c r="X19" s="6">
        <f t="shared" si="18"/>
        <v>2.0807394135726303</v>
      </c>
      <c r="Y19" s="6">
        <f t="shared" si="19"/>
        <v>18.893964673694381</v>
      </c>
      <c r="Z19" s="2">
        <f t="shared" si="20"/>
        <v>129.98455483275779</v>
      </c>
      <c r="AA19" s="7">
        <f t="shared" si="21"/>
        <v>8</v>
      </c>
      <c r="AB19" s="7">
        <f t="shared" si="28"/>
        <v>196.75254674247572</v>
      </c>
      <c r="AC19" s="6"/>
      <c r="AD19" s="6"/>
      <c r="AE19" s="9">
        <f t="shared" si="5"/>
        <v>196.75254674247572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25.704000000000001</v>
      </c>
      <c r="E20" s="2">
        <f t="shared" si="7"/>
        <v>0.5406913816988137</v>
      </c>
      <c r="F20" s="2">
        <f t="shared" si="8"/>
        <v>0.84122103501792422</v>
      </c>
      <c r="G20" s="2">
        <f t="shared" si="9"/>
        <v>4.8662224352893233</v>
      </c>
      <c r="H20" s="2">
        <f t="shared" si="10"/>
        <v>7.5709893151613183</v>
      </c>
      <c r="I20" s="2">
        <f t="shared" si="11"/>
        <v>0.29234717024337226</v>
      </c>
      <c r="J20" s="2">
        <f t="shared" si="12"/>
        <v>0.70765282975662769</v>
      </c>
      <c r="K20" s="2">
        <f t="shared" si="13"/>
        <v>0.45484096373794758</v>
      </c>
      <c r="L20" s="2"/>
      <c r="M20" s="2"/>
      <c r="N20" s="2"/>
      <c r="O20" s="2"/>
      <c r="P20" s="2"/>
      <c r="Q20" s="2"/>
      <c r="R20" s="2"/>
      <c r="S20" s="2">
        <f>MDETERM(P15:S18)</f>
        <v>577.77086583458879</v>
      </c>
      <c r="T20" s="8">
        <f>S20/T6</f>
        <v>5.7241609778063651</v>
      </c>
      <c r="U20" s="2" t="s">
        <v>39</v>
      </c>
      <c r="V20" s="6">
        <v>9</v>
      </c>
      <c r="W20" s="6">
        <f t="shared" si="17"/>
        <v>51.517448800257284</v>
      </c>
      <c r="X20" s="6">
        <f t="shared" si="18"/>
        <v>-1.4885695287345877</v>
      </c>
      <c r="Y20" s="6">
        <f t="shared" si="19"/>
        <v>-27.306345107558069</v>
      </c>
      <c r="Z20" s="2">
        <f t="shared" si="20"/>
        <v>129.98455483275779</v>
      </c>
      <c r="AA20" s="7">
        <f t="shared" si="21"/>
        <v>9</v>
      </c>
      <c r="AB20" s="7">
        <f t="shared" si="28"/>
        <v>152.70708899672243</v>
      </c>
      <c r="AC20" s="6"/>
      <c r="AD20" s="6"/>
      <c r="AE20" s="9">
        <f t="shared" si="5"/>
        <v>152.70708899672243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28.56</v>
      </c>
      <c r="E21" s="2">
        <f t="shared" si="7"/>
        <v>-0.28179663647647979</v>
      </c>
      <c r="F21" s="2">
        <f t="shared" si="8"/>
        <v>-0.95947415581168349</v>
      </c>
      <c r="G21" s="2">
        <f t="shared" si="9"/>
        <v>-2.8179663647647981</v>
      </c>
      <c r="H21" s="2">
        <f t="shared" si="10"/>
        <v>-9.5947415581168354</v>
      </c>
      <c r="I21" s="2">
        <f t="shared" si="11"/>
        <v>7.9409344329457301E-2</v>
      </c>
      <c r="J21" s="2">
        <f t="shared" si="12"/>
        <v>0.92059065567054266</v>
      </c>
      <c r="K21" s="2">
        <f t="shared" si="13"/>
        <v>0.27037658989384228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57.241609778063648</v>
      </c>
      <c r="X21" s="6">
        <f t="shared" si="18"/>
        <v>0.77581019516314187</v>
      </c>
      <c r="Y21" s="6">
        <f t="shared" si="19"/>
        <v>34.605427811013264</v>
      </c>
      <c r="Z21" s="2">
        <f t="shared" si="20"/>
        <v>129.98455483275779</v>
      </c>
      <c r="AA21" s="7">
        <f t="shared" si="21"/>
        <v>10</v>
      </c>
      <c r="AB21" s="7">
        <f t="shared" si="28"/>
        <v>222.60740261699783</v>
      </c>
      <c r="AC21" s="6"/>
      <c r="AD21" s="6"/>
      <c r="AE21" s="9">
        <f t="shared" si="5"/>
        <v>222.60740261699783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736</v>
      </c>
      <c r="S22" s="2">
        <f t="shared" si="29"/>
        <v>-0.50001855487860503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2258</v>
      </c>
      <c r="S23" s="2">
        <f t="shared" si="30"/>
        <v>-0.29158317766442943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 t="s">
        <v>39</v>
      </c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0.57702881324932176</v>
      </c>
      <c r="Q24" s="2">
        <f t="shared" si="30"/>
        <v>2.7782762033636321</v>
      </c>
      <c r="R24" s="2">
        <f t="shared" si="31"/>
        <v>89.60877771484229</v>
      </c>
      <c r="S24" s="2">
        <f t="shared" si="30"/>
        <v>-1.7388294100015604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 t="s">
        <v>39</v>
      </c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-0.50001855487860503</v>
      </c>
      <c r="Q25" s="2">
        <f t="shared" si="30"/>
        <v>-0.29158317766442943</v>
      </c>
      <c r="R25" s="2">
        <f t="shared" si="31"/>
        <v>-69.991939859804575</v>
      </c>
      <c r="S25" s="2">
        <f t="shared" si="30"/>
        <v>2.2500651910572649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-277.8839588780541</v>
      </c>
      <c r="T27" s="8">
        <f>S27/T6</f>
        <v>-2.753085362776837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0.57702881324932176</v>
      </c>
      <c r="S29" s="2">
        <f>T1</f>
        <v>736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2.7782762033636321</v>
      </c>
      <c r="S30" s="2">
        <f t="shared" ref="S30:S32" si="34">T2</f>
        <v>2258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0.57702881324932176</v>
      </c>
      <c r="Q31" s="2">
        <f t="shared" si="33"/>
        <v>2.7782762033636321</v>
      </c>
      <c r="R31" s="2">
        <f t="shared" si="33"/>
        <v>2.7499348089427347</v>
      </c>
      <c r="S31" s="2">
        <f t="shared" si="34"/>
        <v>89.60877771484229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-0.50001855487860503</v>
      </c>
      <c r="Q32" s="2">
        <f t="shared" si="33"/>
        <v>-0.29158317766442943</v>
      </c>
      <c r="R32" s="2">
        <f t="shared" si="33"/>
        <v>-1.7388294100015604</v>
      </c>
      <c r="S32" s="2">
        <f t="shared" si="34"/>
        <v>-69.991939859804575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-364.04472408346544</v>
      </c>
      <c r="T34" s="8">
        <f>S34/T6</f>
        <v>-3.6067076534998703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18</v>
      </c>
      <c r="P1" s="2">
        <f>M2</f>
        <v>35</v>
      </c>
      <c r="Q1" s="2">
        <f>A9</f>
        <v>630</v>
      </c>
      <c r="R1" s="2">
        <f ca="1">E9</f>
        <v>-1.4691596107008209E-5</v>
      </c>
      <c r="S1" s="2">
        <f ca="1">F9</f>
        <v>-0.99991667285771324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-102.08311438783916</v>
      </c>
      <c r="S2" s="2">
        <f ca="1">H9</f>
        <v>-17.997000226457338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-1.4691596107008209E-5</v>
      </c>
      <c r="Q3" s="2">
        <f ca="1">G9</f>
        <v>-102.08311438783916</v>
      </c>
      <c r="R3" s="2">
        <f ca="1">I9</f>
        <v>17.999959631478482</v>
      </c>
      <c r="S3" s="2">
        <f ca="1">K9</f>
        <v>-1.4691634162289358E-5</v>
      </c>
      <c r="T3" s="2">
        <f ca="1">M9</f>
        <v>-39.858937379363795</v>
      </c>
      <c r="U3" s="2" t="s">
        <v>39</v>
      </c>
      <c r="V3" s="2"/>
      <c r="W3" s="2" t="s">
        <v>39</v>
      </c>
      <c r="X3" s="2">
        <f ca="1">AE8</f>
        <v>1169.7329174599374</v>
      </c>
      <c r="Y3" s="2">
        <f ca="1">AC10</f>
        <v>1.6963186907027539</v>
      </c>
      <c r="Z3" t="str">
        <f ca="1">IF(ABS(Y3)&lt;3,"bine","rau")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0.34906666666666664</v>
      </c>
      <c r="P4" s="6">
        <f ca="1">F9</f>
        <v>-0.99991667285771324</v>
      </c>
      <c r="Q4" s="2">
        <f ca="1">H9</f>
        <v>-17.997000226457338</v>
      </c>
      <c r="R4" s="2">
        <f ca="1">K9</f>
        <v>-1.4691634162289358E-5</v>
      </c>
      <c r="S4" s="2">
        <f ca="1">J9</f>
        <v>17.000040368521521</v>
      </c>
      <c r="T4" s="2">
        <f ca="1">N9</f>
        <v>-1156.2861954430134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 ca="1">IF(Z3="bine",X3,"")</f>
        <v>1169.7329174599374</v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31980419.933591962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-1.4691596107008209E-5</v>
      </c>
      <c r="S8" s="2">
        <f t="shared" ca="1" si="0"/>
        <v>-0.99991667285771324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25.548564630278406</v>
      </c>
      <c r="AE8" s="2">
        <f ca="1">AE47</f>
        <v>1169.7329174599374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-1.4691596107008209E-5</v>
      </c>
      <c r="F9">
        <f t="shared" ca="1" si="1"/>
        <v>-0.99991667285771324</v>
      </c>
      <c r="G9">
        <f t="shared" ca="1" si="1"/>
        <v>-102.08311438783916</v>
      </c>
      <c r="H9">
        <f t="shared" ca="1" si="1"/>
        <v>-17.997000226457338</v>
      </c>
      <c r="I9">
        <f t="shared" ca="1" si="1"/>
        <v>17.999959631478482</v>
      </c>
      <c r="J9">
        <f t="shared" ca="1" si="1"/>
        <v>17.000040368521521</v>
      </c>
      <c r="K9">
        <f t="shared" ca="1" si="1"/>
        <v>-1.4691634162289358E-5</v>
      </c>
      <c r="L9">
        <f t="shared" si="1"/>
        <v>731047</v>
      </c>
      <c r="M9">
        <f t="shared" ca="1" si="1"/>
        <v>-39.858937379363795</v>
      </c>
      <c r="N9">
        <f t="shared" ca="1" si="1"/>
        <v>-1156.2861954430134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-102.08311438783916</v>
      </c>
      <c r="S9" s="2">
        <f t="shared" ca="1" si="0"/>
        <v>-17.997000226457338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-39.858937379363795</v>
      </c>
      <c r="Q10" s="2">
        <f t="shared" ca="1" si="0"/>
        <v>-102.08311438783916</v>
      </c>
      <c r="R10" s="2">
        <f t="shared" ca="1" si="0"/>
        <v>17.999959631478482</v>
      </c>
      <c r="S10" s="2">
        <f t="shared" ca="1" si="0"/>
        <v>-1.4691634162289358E-5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1.6963186907027539</v>
      </c>
      <c r="AD10" s="2">
        <f ca="1">SUM(AD12:AD46)</f>
        <v>3524.933948023694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-1156.2861954430134</v>
      </c>
      <c r="Q11" s="2">
        <f t="shared" ca="1" si="0"/>
        <v>-17.997000226457338</v>
      </c>
      <c r="R11" s="2">
        <f t="shared" ca="1" si="0"/>
        <v>-1.4691634162289358E-5</v>
      </c>
      <c r="S11" s="2">
        <f t="shared" ca="1" si="0"/>
        <v>17.000040368521521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0.34906666666666664</v>
      </c>
      <c r="E12" s="2">
        <f ca="1">SIN(D12)</f>
        <v>0.34202091036638371</v>
      </c>
      <c r="F12" s="2">
        <f ca="1">COS(D12)</f>
        <v>0.93969234160556514</v>
      </c>
      <c r="G12" s="2">
        <f ca="1">A12*E12</f>
        <v>0.34202091036638371</v>
      </c>
      <c r="H12" s="2">
        <f ca="1">A12*F12</f>
        <v>0.93969234160556514</v>
      </c>
      <c r="I12" s="2">
        <f ca="1">E12*E12</f>
        <v>0.11697830312784988</v>
      </c>
      <c r="J12" s="2">
        <f ca="1">F12*F12</f>
        <v>0.88302169687215015</v>
      </c>
      <c r="K12" s="2">
        <f ca="1">E12*F12</f>
        <v>0.32139443014025421</v>
      </c>
      <c r="L12" s="2">
        <f>A12*B12</f>
        <v>1131</v>
      </c>
      <c r="M12" s="2">
        <f ca="1">B12*E12</f>
        <v>386.82564962437999</v>
      </c>
      <c r="N12" s="2">
        <f ca="1">B12*F12</f>
        <v>1062.7920383558942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0.61484740079370925</v>
      </c>
      <c r="X12" s="2">
        <f ca="1">$T$27*E12</f>
        <v>0.43557293019486737</v>
      </c>
      <c r="Y12" s="2">
        <f ca="1">$T$34*H12</f>
        <v>4.0461858330220361E-2</v>
      </c>
      <c r="Z12" s="2">
        <f ca="1">$T$13</f>
        <v>1146.0482631784353</v>
      </c>
      <c r="AA12">
        <f>V12</f>
        <v>1</v>
      </c>
      <c r="AB12">
        <f ca="1">AE12-$AB$1</f>
        <v>1147.1391453677541</v>
      </c>
      <c r="AC12" s="2">
        <f>B12</f>
        <v>1131</v>
      </c>
      <c r="AD12" s="2">
        <f ca="1">(AB12-AC12)^2</f>
        <v>260.47201320149713</v>
      </c>
      <c r="AE12" s="2">
        <f t="shared" ref="AE12:AE47" ca="1" si="4">SUM(W12:Z12)</f>
        <v>1147.1391453677541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0.69813333333333327</v>
      </c>
      <c r="E13" s="2">
        <f t="shared" ref="E13:E47" ca="1" si="6">SIN(D13)</f>
        <v>0.64278886028050841</v>
      </c>
      <c r="F13" s="2">
        <f t="shared" ref="F13:F47" ca="1" si="7">COS(D13)</f>
        <v>0.76604339374430019</v>
      </c>
      <c r="G13" s="2">
        <f t="shared" ref="G13:G47" ca="1" si="8">A13*E13</f>
        <v>1.2855777205610168</v>
      </c>
      <c r="H13" s="2">
        <f t="shared" ref="H13:H47" ca="1" si="9">A13*F13</f>
        <v>1.5320867874886004</v>
      </c>
      <c r="I13" s="2">
        <f t="shared" ref="I13:J46" ca="1" si="10">E13*E13</f>
        <v>0.41317751890071497</v>
      </c>
      <c r="J13" s="2">
        <f t="shared" ca="1" si="10"/>
        <v>0.58682248109928492</v>
      </c>
      <c r="K13" s="2">
        <f t="shared" ref="K13:K47" ca="1" si="11">E13*F13</f>
        <v>0.49240415999031145</v>
      </c>
      <c r="L13" s="2">
        <f t="shared" ref="L13:L47" si="12">A13*B13</f>
        <v>2284</v>
      </c>
      <c r="M13" s="2">
        <f t="shared" ref="M13:M47" ca="1" si="13">B13*E13</f>
        <v>734.06487844034064</v>
      </c>
      <c r="N13" s="2">
        <f t="shared" ref="N13:N47" ca="1" si="14">B13*F13</f>
        <v>874.82155565599078</v>
      </c>
      <c r="O13" s="2"/>
      <c r="P13" s="2"/>
      <c r="Q13" s="2"/>
      <c r="R13" s="2"/>
      <c r="S13" s="2">
        <f ca="1">MDETERM(P8:S11)</f>
        <v>36651104720.610077</v>
      </c>
      <c r="T13" s="8">
        <f ca="1">S13/T6</f>
        <v>1146.0482631784353</v>
      </c>
      <c r="U13" s="2" t="s">
        <v>39</v>
      </c>
      <c r="V13" s="2">
        <v>2</v>
      </c>
      <c r="W13" s="2">
        <f t="shared" ref="W13:W47" ca="1" si="15">$T$20*V13</f>
        <v>1.2296948015874185</v>
      </c>
      <c r="X13" s="2">
        <f t="shared" ref="X13:X47" ca="1" si="16">$T$27*E13</f>
        <v>0.81860909342962451</v>
      </c>
      <c r="Y13" s="2">
        <f t="shared" ref="Y13:Y47" ca="1" si="17">$T$34*H13</f>
        <v>6.5969547478750085E-2</v>
      </c>
      <c r="Z13" s="2">
        <f t="shared" ref="Z13:Z47" ca="1" si="18">$T$13</f>
        <v>1146.0482631784353</v>
      </c>
      <c r="AA13">
        <f t="shared" ref="AA13:AA46" si="19">V13</f>
        <v>2</v>
      </c>
      <c r="AB13">
        <f t="shared" ref="AB13:AB46" ca="1" si="20">AE13-$AB$1</f>
        <v>1148.162536620931</v>
      </c>
      <c r="AC13" s="2">
        <f t="shared" ref="AC13:AC46" si="21">B13</f>
        <v>1142</v>
      </c>
      <c r="AD13" s="2">
        <f t="shared" ref="AD13:AD46" ca="1" si="22">(AB13-AC13)^2</f>
        <v>37.976857604315057</v>
      </c>
      <c r="AE13" s="2">
        <f t="shared" ca="1" si="4"/>
        <v>1148.162536620931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1.0471999999999999</v>
      </c>
      <c r="E14" s="2">
        <f t="shared" ca="1" si="6"/>
        <v>0.86602662818354315</v>
      </c>
      <c r="F14" s="2">
        <f t="shared" ca="1" si="7"/>
        <v>0.49999787927254569</v>
      </c>
      <c r="G14" s="2">
        <f t="shared" ca="1" si="8"/>
        <v>2.5980798845506294</v>
      </c>
      <c r="H14" s="2">
        <f t="shared" ca="1" si="9"/>
        <v>1.4999936378176371</v>
      </c>
      <c r="I14" s="2">
        <f t="shared" ca="1" si="10"/>
        <v>0.75000212072295691</v>
      </c>
      <c r="J14" s="2">
        <f t="shared" ca="1" si="10"/>
        <v>0.24999787927704317</v>
      </c>
      <c r="K14" s="2">
        <f t="shared" ca="1" si="11"/>
        <v>0.43301147748532504</v>
      </c>
      <c r="L14" s="2">
        <f t="shared" si="12"/>
        <v>3432</v>
      </c>
      <c r="M14" s="2">
        <f t="shared" ca="1" si="13"/>
        <v>990.73446264197332</v>
      </c>
      <c r="N14" s="2">
        <f t="shared" ca="1" si="14"/>
        <v>571.99757388779221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1.8445422023811278</v>
      </c>
      <c r="X14" s="2">
        <f t="shared" ca="1" si="16"/>
        <v>1.1029084615341183</v>
      </c>
      <c r="Y14" s="2">
        <f t="shared" ca="1" si="17"/>
        <v>6.458766064423746E-2</v>
      </c>
      <c r="Z14" s="2">
        <f t="shared" ca="1" si="18"/>
        <v>1146.0482631784353</v>
      </c>
      <c r="AA14">
        <f t="shared" si="19"/>
        <v>3</v>
      </c>
      <c r="AB14">
        <f t="shared" ca="1" si="20"/>
        <v>1149.0603015029947</v>
      </c>
      <c r="AC14" s="2">
        <f t="shared" si="21"/>
        <v>1144</v>
      </c>
      <c r="AD14" s="2">
        <f t="shared" ca="1" si="22"/>
        <v>25.606651301210032</v>
      </c>
      <c r="AE14" s="2">
        <f t="shared" ca="1" si="4"/>
        <v>1149.0603015029947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1.3962666666666665</v>
      </c>
      <c r="E15" s="2">
        <f t="shared" ca="1" si="6"/>
        <v>0.98480831998062301</v>
      </c>
      <c r="F15" s="2">
        <f t="shared" ca="1" si="7"/>
        <v>0.17364496219857001</v>
      </c>
      <c r="G15" s="2">
        <f t="shared" ca="1" si="8"/>
        <v>3.9392332799224921</v>
      </c>
      <c r="H15" s="2">
        <f t="shared" ca="1" si="9"/>
        <v>0.69457984879428003</v>
      </c>
      <c r="I15" s="2">
        <f t="shared" ca="1" si="10"/>
        <v>0.96984742710305716</v>
      </c>
      <c r="J15" s="2">
        <f t="shared" ca="1" si="10"/>
        <v>3.0152572896942807E-2</v>
      </c>
      <c r="K15" s="2">
        <f t="shared" ca="1" si="11"/>
        <v>0.17100700349587253</v>
      </c>
      <c r="L15" s="2">
        <f t="shared" si="12"/>
        <v>4596</v>
      </c>
      <c r="M15" s="2">
        <f t="shared" ca="1" si="13"/>
        <v>1131.5447596577358</v>
      </c>
      <c r="N15" s="2">
        <f t="shared" ca="1" si="14"/>
        <v>199.51806156615694</v>
      </c>
      <c r="O15" s="2"/>
      <c r="P15" s="2">
        <f>P1</f>
        <v>35</v>
      </c>
      <c r="Q15" s="2">
        <f>T1</f>
        <v>40499</v>
      </c>
      <c r="R15" s="2">
        <f t="shared" ref="R15:S15" ca="1" si="23">R1</f>
        <v>-1.4691596107008209E-5</v>
      </c>
      <c r="S15" s="2">
        <f t="shared" ca="1" si="23"/>
        <v>-0.99991667285771324</v>
      </c>
      <c r="T15" s="2"/>
      <c r="U15" s="2" t="s">
        <v>39</v>
      </c>
      <c r="V15" s="2">
        <v>4</v>
      </c>
      <c r="W15" s="2">
        <f t="shared" ca="1" si="15"/>
        <v>2.459389603174837</v>
      </c>
      <c r="X15" s="2">
        <f t="shared" ca="1" si="16"/>
        <v>1.254180176161549</v>
      </c>
      <c r="Y15" s="2">
        <f t="shared" ca="1" si="17"/>
        <v>2.9907651894790749E-2</v>
      </c>
      <c r="Z15" s="2">
        <f t="shared" ca="1" si="18"/>
        <v>1146.0482631784353</v>
      </c>
      <c r="AA15">
        <f t="shared" si="19"/>
        <v>4</v>
      </c>
      <c r="AB15">
        <f t="shared" ca="1" si="20"/>
        <v>1149.7917406096665</v>
      </c>
      <c r="AC15" s="2">
        <f t="shared" si="21"/>
        <v>1149</v>
      </c>
      <c r="AD15" s="2">
        <f t="shared" ca="1" si="22"/>
        <v>0.62685319299504361</v>
      </c>
      <c r="AE15" s="2">
        <f t="shared" ca="1" si="4"/>
        <v>1149.7917406096665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1.7453333333333332</v>
      </c>
      <c r="E16" s="2">
        <f t="shared" ca="1" si="6"/>
        <v>0.98480704428692556</v>
      </c>
      <c r="F16" s="2">
        <f t="shared" ca="1" si="7"/>
        <v>-0.17365219699977749</v>
      </c>
      <c r="G16" s="2">
        <f t="shared" ca="1" si="8"/>
        <v>4.9240352214346279</v>
      </c>
      <c r="H16" s="2">
        <f t="shared" ca="1" si="9"/>
        <v>-0.86826098499888749</v>
      </c>
      <c r="I16" s="2">
        <f t="shared" ca="1" si="10"/>
        <v>0.9698449144771506</v>
      </c>
      <c r="J16" s="2">
        <f t="shared" ca="1" si="10"/>
        <v>3.0155085522849529E-2</v>
      </c>
      <c r="K16" s="2">
        <f t="shared" ca="1" si="11"/>
        <v>-0.17101390686128179</v>
      </c>
      <c r="L16" s="2">
        <f t="shared" si="12"/>
        <v>5705</v>
      </c>
      <c r="M16" s="2">
        <f t="shared" ca="1" si="13"/>
        <v>1123.6648375313821</v>
      </c>
      <c r="N16" s="2">
        <f t="shared" ca="1" si="14"/>
        <v>-198.13715677674611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-102.08311438783916</v>
      </c>
      <c r="S16" s="2">
        <f t="shared" ca="1" si="24"/>
        <v>-17.997000226457338</v>
      </c>
      <c r="T16" s="2"/>
      <c r="U16" s="2" t="s">
        <v>39</v>
      </c>
      <c r="V16" s="2">
        <v>5</v>
      </c>
      <c r="W16" s="2">
        <f t="shared" ca="1" si="15"/>
        <v>3.0742370039685465</v>
      </c>
      <c r="X16" s="2">
        <f t="shared" ca="1" si="16"/>
        <v>1.2541785515309345</v>
      </c>
      <c r="Y16" s="2">
        <f t="shared" ca="1" si="17"/>
        <v>-3.7386122471378999E-2</v>
      </c>
      <c r="Z16" s="2">
        <f t="shared" ca="1" si="18"/>
        <v>1146.0482631784353</v>
      </c>
      <c r="AA16">
        <f t="shared" si="19"/>
        <v>5</v>
      </c>
      <c r="AB16">
        <f t="shared" ca="1" si="20"/>
        <v>1150.3392926114634</v>
      </c>
      <c r="AC16" s="2">
        <f t="shared" si="21"/>
        <v>1141</v>
      </c>
      <c r="AD16" s="2">
        <f t="shared" ca="1" si="22"/>
        <v>87.222386482534972</v>
      </c>
      <c r="AE16" s="2">
        <f t="shared" ca="1" si="4"/>
        <v>1150.3392926114634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2.0943999999999998</v>
      </c>
      <c r="E17" s="2">
        <f t="shared" ca="1" si="6"/>
        <v>0.86602295497064996</v>
      </c>
      <c r="F17" s="2">
        <f t="shared" ca="1" si="7"/>
        <v>-0.5000042414459136</v>
      </c>
      <c r="G17" s="2">
        <f t="shared" ca="1" si="8"/>
        <v>5.1961377298238993</v>
      </c>
      <c r="H17" s="2">
        <f t="shared" ca="1" si="9"/>
        <v>-3.0000254486754816</v>
      </c>
      <c r="I17" s="2">
        <f t="shared" ca="1" si="10"/>
        <v>0.74999575853609646</v>
      </c>
      <c r="J17" s="2">
        <f t="shared" ca="1" si="10"/>
        <v>0.25000424146390349</v>
      </c>
      <c r="K17" s="2">
        <f t="shared" ca="1" si="11"/>
        <v>-0.43301515067484841</v>
      </c>
      <c r="L17" s="2">
        <f t="shared" si="12"/>
        <v>6888</v>
      </c>
      <c r="M17" s="2">
        <f t="shared" ca="1" si="13"/>
        <v>994.1943523063062</v>
      </c>
      <c r="N17" s="2">
        <f t="shared" ca="1" si="14"/>
        <v>-574.00486917990884</v>
      </c>
      <c r="O17" s="2"/>
      <c r="P17" s="2">
        <f t="shared" ca="1" si="24"/>
        <v>-1.4691596107008209E-5</v>
      </c>
      <c r="Q17" s="2">
        <f t="shared" ca="1" si="25"/>
        <v>-39.858937379363795</v>
      </c>
      <c r="R17" s="2">
        <f t="shared" ca="1" si="24"/>
        <v>17.999959631478482</v>
      </c>
      <c r="S17" s="2">
        <f t="shared" ca="1" si="24"/>
        <v>-1.4691634162289358E-5</v>
      </c>
      <c r="T17" s="2"/>
      <c r="U17" s="2" t="s">
        <v>39</v>
      </c>
      <c r="V17" s="2">
        <v>6</v>
      </c>
      <c r="W17" s="2">
        <f t="shared" ca="1" si="15"/>
        <v>3.6890844047622555</v>
      </c>
      <c r="X17" s="2">
        <f t="shared" ca="1" si="16"/>
        <v>1.1029037835976101</v>
      </c>
      <c r="Y17" s="2">
        <f t="shared" ca="1" si="17"/>
        <v>-0.12917696496702427</v>
      </c>
      <c r="Z17" s="2">
        <f t="shared" ca="1" si="18"/>
        <v>1146.0482631784353</v>
      </c>
      <c r="AA17">
        <f t="shared" si="19"/>
        <v>6</v>
      </c>
      <c r="AB17">
        <f t="shared" ca="1" si="20"/>
        <v>1150.711074401828</v>
      </c>
      <c r="AC17" s="2">
        <f t="shared" si="21"/>
        <v>1148</v>
      </c>
      <c r="AD17" s="2">
        <f t="shared" ca="1" si="22"/>
        <v>7.3499244122470486</v>
      </c>
      <c r="AE17" s="2">
        <f t="shared" ca="1" si="4"/>
        <v>1150.711074401828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2.4434666666666667</v>
      </c>
      <c r="E18" s="2">
        <f t="shared" ca="1" si="6"/>
        <v>0.64278323259415637</v>
      </c>
      <c r="F18" s="2">
        <f t="shared" ca="1" si="7"/>
        <v>-0.76604811591427258</v>
      </c>
      <c r="G18" s="2">
        <f t="shared" ca="1" si="8"/>
        <v>4.4994826281590949</v>
      </c>
      <c r="H18" s="2">
        <f t="shared" ca="1" si="9"/>
        <v>-5.3623368113999081</v>
      </c>
      <c r="I18" s="2">
        <f t="shared" ca="1" si="10"/>
        <v>0.41317028410419332</v>
      </c>
      <c r="J18" s="2">
        <f t="shared" ca="1" si="10"/>
        <v>0.58682971589580679</v>
      </c>
      <c r="K18" s="2">
        <f t="shared" ca="1" si="11"/>
        <v>-0.49240288427003914</v>
      </c>
      <c r="L18" s="2">
        <f t="shared" si="12"/>
        <v>7973</v>
      </c>
      <c r="M18" s="2">
        <f t="shared" ca="1" si="13"/>
        <v>732.13010192474405</v>
      </c>
      <c r="N18" s="2">
        <f t="shared" ca="1" si="14"/>
        <v>-872.52880402635651</v>
      </c>
      <c r="O18" s="2"/>
      <c r="P18" s="2">
        <f t="shared" ca="1" si="24"/>
        <v>-0.99991667285771324</v>
      </c>
      <c r="Q18" s="2">
        <f t="shared" ca="1" si="25"/>
        <v>-1156.2861954430134</v>
      </c>
      <c r="R18" s="2">
        <f t="shared" ca="1" si="24"/>
        <v>-1.4691634162289358E-5</v>
      </c>
      <c r="S18" s="2">
        <f t="shared" ca="1" si="24"/>
        <v>17.000040368521521</v>
      </c>
      <c r="T18" s="2"/>
      <c r="U18" s="2" t="s">
        <v>39</v>
      </c>
      <c r="V18" s="2">
        <v>7</v>
      </c>
      <c r="W18" s="2">
        <f t="shared" ca="1" si="15"/>
        <v>4.3039318055559646</v>
      </c>
      <c r="X18" s="2">
        <f t="shared" ca="1" si="16"/>
        <v>0.8186019264180171</v>
      </c>
      <c r="Y18" s="2">
        <f t="shared" ca="1" si="17"/>
        <v>-0.23089483948658338</v>
      </c>
      <c r="Z18" s="2">
        <f t="shared" ca="1" si="18"/>
        <v>1146.0482631784353</v>
      </c>
      <c r="AA18">
        <f t="shared" si="19"/>
        <v>7</v>
      </c>
      <c r="AB18">
        <f t="shared" ca="1" si="20"/>
        <v>1150.9399020709227</v>
      </c>
      <c r="AC18" s="2">
        <f t="shared" si="21"/>
        <v>1139</v>
      </c>
      <c r="AD18" s="2">
        <f t="shared" ca="1" si="22"/>
        <v>142.56126146322416</v>
      </c>
      <c r="AE18" s="2">
        <f t="shared" ca="1" si="4"/>
        <v>1150.9399020709227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2.7925333333333331</v>
      </c>
      <c r="E19" s="2">
        <f t="shared" ca="1" si="6"/>
        <v>0.34201400699174506</v>
      </c>
      <c r="F19" s="2">
        <f t="shared" ca="1" si="7"/>
        <v>-0.93969485420611443</v>
      </c>
      <c r="G19" s="2">
        <f t="shared" ca="1" si="8"/>
        <v>2.7361120559339605</v>
      </c>
      <c r="H19" s="2">
        <f t="shared" ca="1" si="9"/>
        <v>-7.5175588336489154</v>
      </c>
      <c r="I19" s="2">
        <f t="shared" ca="1" si="10"/>
        <v>0.11697358097854943</v>
      </c>
      <c r="J19" s="2">
        <f t="shared" ca="1" si="10"/>
        <v>0.88302641902145063</v>
      </c>
      <c r="K19" s="2">
        <f t="shared" ca="1" si="11"/>
        <v>-0.32138880243655688</v>
      </c>
      <c r="L19" s="2">
        <f t="shared" si="12"/>
        <v>9128</v>
      </c>
      <c r="M19" s="2">
        <f t="shared" ca="1" si="13"/>
        <v>390.23798197758111</v>
      </c>
      <c r="N19" s="2">
        <f t="shared" ca="1" si="14"/>
        <v>-1072.1918286491766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4.918779206349674</v>
      </c>
      <c r="X19" s="2">
        <f t="shared" ca="1" si="16"/>
        <v>0.43556413855953613</v>
      </c>
      <c r="Y19" s="2">
        <f t="shared" ca="1" si="17"/>
        <v>-0.32369573215472253</v>
      </c>
      <c r="Z19" s="2">
        <f t="shared" ca="1" si="18"/>
        <v>1146.0482631784353</v>
      </c>
      <c r="AA19">
        <f t="shared" si="19"/>
        <v>8</v>
      </c>
      <c r="AB19">
        <f t="shared" ca="1" si="20"/>
        <v>1151.0789107911899</v>
      </c>
      <c r="AC19" s="2">
        <f t="shared" si="21"/>
        <v>1141</v>
      </c>
      <c r="AD19" s="2">
        <f t="shared" ca="1" si="22"/>
        <v>101.58444273676332</v>
      </c>
      <c r="AE19" s="2">
        <f t="shared" ca="1" si="4"/>
        <v>1151.0789107911899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3.1415999999999995</v>
      </c>
      <c r="E20" s="2">
        <f t="shared" ca="1" si="6"/>
        <v>-7.3464102061994479E-6</v>
      </c>
      <c r="F20" s="2">
        <f t="shared" ca="1" si="7"/>
        <v>-0.99999999997301514</v>
      </c>
      <c r="G20" s="2">
        <f t="shared" ca="1" si="8"/>
        <v>-6.611769185579503E-5</v>
      </c>
      <c r="H20" s="2">
        <f t="shared" ca="1" si="9"/>
        <v>-8.9999999997571365</v>
      </c>
      <c r="I20" s="2">
        <f t="shared" ca="1" si="10"/>
        <v>5.3969742917751418E-11</v>
      </c>
      <c r="J20" s="2">
        <f t="shared" ca="1" si="10"/>
        <v>0.99999999994603028</v>
      </c>
      <c r="K20" s="2">
        <f t="shared" ca="1" si="11"/>
        <v>7.3464102060012058E-6</v>
      </c>
      <c r="L20" s="2">
        <f t="shared" si="12"/>
        <v>10278</v>
      </c>
      <c r="M20" s="2">
        <f t="shared" ca="1" si="13"/>
        <v>-8.389600455479769E-3</v>
      </c>
      <c r="N20" s="2">
        <f t="shared" ca="1" si="14"/>
        <v>-1141.9999999691834</v>
      </c>
      <c r="O20" s="2"/>
      <c r="P20" s="2"/>
      <c r="Q20" s="2"/>
      <c r="R20" s="2"/>
      <c r="S20" s="2">
        <f ca="1">MDETERM(P15:S18)</f>
        <v>19663078.072460346</v>
      </c>
      <c r="T20" s="8">
        <f ca="1">S20/T6</f>
        <v>0.61484740079370925</v>
      </c>
      <c r="U20" s="2" t="s">
        <v>39</v>
      </c>
      <c r="V20" s="2">
        <v>9</v>
      </c>
      <c r="W20" s="2">
        <f t="shared" ca="1" si="15"/>
        <v>5.5336266071433835</v>
      </c>
      <c r="X20" s="2">
        <f t="shared" ca="1" si="16"/>
        <v>-9.3558531742984396E-6</v>
      </c>
      <c r="Y20" s="2">
        <f t="shared" ca="1" si="17"/>
        <v>-0.38752760753584059</v>
      </c>
      <c r="Z20" s="2">
        <f t="shared" ca="1" si="18"/>
        <v>1146.0482631784353</v>
      </c>
      <c r="AA20">
        <f t="shared" si="19"/>
        <v>9</v>
      </c>
      <c r="AB20">
        <f t="shared" ca="1" si="20"/>
        <v>1151.1943528221896</v>
      </c>
      <c r="AC20" s="2">
        <f t="shared" si="21"/>
        <v>1142</v>
      </c>
      <c r="AD20" s="2">
        <f t="shared" ca="1" si="22"/>
        <v>84.536123818905082</v>
      </c>
      <c r="AE20" s="2">
        <f t="shared" ca="1" si="4"/>
        <v>1151.1943528221896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3.4906666666666664</v>
      </c>
      <c r="E21" s="2">
        <f t="shared" ca="1" si="6"/>
        <v>-0.34202781372256358</v>
      </c>
      <c r="F21" s="2">
        <f t="shared" ca="1" si="7"/>
        <v>-0.93968982895430098</v>
      </c>
      <c r="G21" s="2">
        <f t="shared" ca="1" si="8"/>
        <v>-3.4202781372256359</v>
      </c>
      <c r="H21" s="2">
        <f t="shared" ca="1" si="9"/>
        <v>-9.3968982895430102</v>
      </c>
      <c r="I21" s="2">
        <f t="shared" ca="1" si="10"/>
        <v>0.11698302535983665</v>
      </c>
      <c r="J21" s="2">
        <f t="shared" ca="1" si="10"/>
        <v>0.88301697464016338</v>
      </c>
      <c r="K21" s="2">
        <f t="shared" ca="1" si="11"/>
        <v>0.32140005777456926</v>
      </c>
      <c r="L21" s="2">
        <f t="shared" si="12"/>
        <v>11470</v>
      </c>
      <c r="M21" s="2">
        <f t="shared" ca="1" si="13"/>
        <v>-392.3059023397804</v>
      </c>
      <c r="N21" s="2">
        <f t="shared" ca="1" si="14"/>
        <v>-1077.8242338105831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6.148474007937093</v>
      </c>
      <c r="X21" s="2">
        <f t="shared" ca="1" si="16"/>
        <v>-0.4355817218066908</v>
      </c>
      <c r="Y21" s="2">
        <f t="shared" ca="1" si="17"/>
        <v>-0.40461750138916691</v>
      </c>
      <c r="Z21" s="2">
        <f t="shared" ca="1" si="18"/>
        <v>1146.0482631784353</v>
      </c>
      <c r="AA21">
        <f t="shared" si="19"/>
        <v>10</v>
      </c>
      <c r="AB21">
        <f t="shared" ca="1" si="20"/>
        <v>1151.3565379631766</v>
      </c>
      <c r="AC21" s="2">
        <f t="shared" si="21"/>
        <v>1147</v>
      </c>
      <c r="AD21" s="2">
        <f t="shared" ca="1" si="22"/>
        <v>18.979423024598972</v>
      </c>
      <c r="AE21" s="2">
        <f t="shared" ca="1" si="4"/>
        <v>1151.3565379631766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3.8397333333333332</v>
      </c>
      <c r="E22" s="2">
        <f t="shared" ca="1" si="6"/>
        <v>-0.64279448793216942</v>
      </c>
      <c r="F22" s="2">
        <f t="shared" ca="1" si="7"/>
        <v>-0.76603867153298477</v>
      </c>
      <c r="G22" s="2">
        <f t="shared" ca="1" si="8"/>
        <v>-7.0707393672538634</v>
      </c>
      <c r="H22" s="2">
        <f t="shared" ca="1" si="9"/>
        <v>-8.4264253868628316</v>
      </c>
      <c r="I22" s="2">
        <f t="shared" ca="1" si="10"/>
        <v>0.4131847537159799</v>
      </c>
      <c r="J22" s="2">
        <f t="shared" ca="1" si="10"/>
        <v>0.58681524628402015</v>
      </c>
      <c r="K22" s="2">
        <f t="shared" ca="1" si="11"/>
        <v>0.49240543560428429</v>
      </c>
      <c r="L22" s="2">
        <f t="shared" si="12"/>
        <v>12661</v>
      </c>
      <c r="M22" s="2">
        <f t="shared" ca="1" si="13"/>
        <v>-739.85645560992702</v>
      </c>
      <c r="N22" s="2">
        <f t="shared" ca="1" si="14"/>
        <v>-881.71051093446545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-0.99991667285771324</v>
      </c>
      <c r="T22" s="2"/>
      <c r="U22" s="2" t="s">
        <v>39</v>
      </c>
      <c r="V22" s="2">
        <v>11</v>
      </c>
      <c r="W22" s="2">
        <f t="shared" ca="1" si="15"/>
        <v>6.7633214087308016</v>
      </c>
      <c r="X22" s="2">
        <f t="shared" ca="1" si="16"/>
        <v>-0.81861626039705193</v>
      </c>
      <c r="Y22" s="2">
        <f t="shared" ca="1" si="17"/>
        <v>-0.36283027448203797</v>
      </c>
      <c r="Z22" s="2">
        <f t="shared" ca="1" si="18"/>
        <v>1146.0482631784353</v>
      </c>
      <c r="AA22">
        <f t="shared" si="19"/>
        <v>11</v>
      </c>
      <c r="AB22">
        <f t="shared" ca="1" si="20"/>
        <v>1151.6301380522871</v>
      </c>
      <c r="AC22" s="2">
        <f t="shared" si="21"/>
        <v>1151</v>
      </c>
      <c r="AD22" s="2">
        <f t="shared" ca="1" si="22"/>
        <v>0.39707396494013697</v>
      </c>
      <c r="AE22" s="2">
        <f t="shared" ca="1" si="4"/>
        <v>1151.6301380522871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4.1887999999999996</v>
      </c>
      <c r="E23" s="2">
        <f t="shared" ca="1" si="6"/>
        <v>-0.86603030134969694</v>
      </c>
      <c r="F23" s="2">
        <f t="shared" ca="1" si="7"/>
        <v>-0.49999151707219297</v>
      </c>
      <c r="G23" s="2">
        <f t="shared" ca="1" si="8"/>
        <v>-10.392363616196363</v>
      </c>
      <c r="H23" s="2">
        <f t="shared" ca="1" si="9"/>
        <v>-5.9998982048663159</v>
      </c>
      <c r="I23" s="2">
        <f t="shared" ca="1" si="10"/>
        <v>0.75000848285584687</v>
      </c>
      <c r="J23" s="2">
        <f t="shared" ca="1" si="10"/>
        <v>0.24999151714415305</v>
      </c>
      <c r="K23" s="2">
        <f t="shared" ca="1" si="11"/>
        <v>0.43300780420232343</v>
      </c>
      <c r="L23" s="2">
        <f t="shared" si="12"/>
        <v>13944</v>
      </c>
      <c r="M23" s="2">
        <f t="shared" ca="1" si="13"/>
        <v>-1006.3272101683478</v>
      </c>
      <c r="N23" s="2">
        <f t="shared" ca="1" si="14"/>
        <v>-580.99014283788824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-17.997000226457338</v>
      </c>
      <c r="T23" s="2"/>
      <c r="U23" s="2" t="s">
        <v>39</v>
      </c>
      <c r="V23" s="2">
        <v>12</v>
      </c>
      <c r="W23" s="2">
        <f t="shared" ca="1" si="15"/>
        <v>7.378168809524511</v>
      </c>
      <c r="X23" s="2">
        <f t="shared" ca="1" si="16"/>
        <v>-1.1029131394111023</v>
      </c>
      <c r="Y23" s="2">
        <f t="shared" ca="1" si="17"/>
        <v>-0.25834735520590796</v>
      </c>
      <c r="Z23" s="2">
        <f t="shared" ca="1" si="18"/>
        <v>1146.0482631784353</v>
      </c>
      <c r="AA23">
        <f t="shared" si="19"/>
        <v>12</v>
      </c>
      <c r="AB23">
        <f t="shared" ca="1" si="20"/>
        <v>1152.0651714933429</v>
      </c>
      <c r="AC23" s="2">
        <f t="shared" si="21"/>
        <v>1162</v>
      </c>
      <c r="AD23" s="2">
        <f t="shared" ca="1" si="22"/>
        <v>98.700817456687346</v>
      </c>
      <c r="AE23" s="2">
        <f t="shared" ca="1" si="4"/>
        <v>1152.0651714933429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4.537866666666666</v>
      </c>
      <c r="E24" s="2">
        <f t="shared" ca="1" si="6"/>
        <v>-0.98480959562117065</v>
      </c>
      <c r="F24" s="2">
        <f t="shared" ca="1" si="7"/>
        <v>-0.17363772738799116</v>
      </c>
      <c r="G24" s="2">
        <f t="shared" ca="1" si="8"/>
        <v>-12.802524743075219</v>
      </c>
      <c r="H24" s="2">
        <f t="shared" ca="1" si="9"/>
        <v>-2.2572904560438851</v>
      </c>
      <c r="I24" s="2">
        <f t="shared" ca="1" si="10"/>
        <v>0.96984993962753363</v>
      </c>
      <c r="J24" s="2">
        <f t="shared" ca="1" si="10"/>
        <v>3.0150060372466335E-2</v>
      </c>
      <c r="K24" s="2">
        <f t="shared" ca="1" si="11"/>
        <v>0.17100010009354663</v>
      </c>
      <c r="L24" s="2">
        <f t="shared" si="12"/>
        <v>15145</v>
      </c>
      <c r="M24" s="2">
        <f t="shared" ca="1" si="13"/>
        <v>-1147.3031788986639</v>
      </c>
      <c r="N24" s="2">
        <f t="shared" ca="1" si="14"/>
        <v>-202.2879524070097</v>
      </c>
      <c r="O24" s="2"/>
      <c r="P24" s="2">
        <f t="shared" ca="1" si="27"/>
        <v>-1.4691596107008209E-5</v>
      </c>
      <c r="Q24" s="2">
        <f t="shared" ca="1" si="27"/>
        <v>-102.08311438783916</v>
      </c>
      <c r="R24" s="2">
        <f t="shared" ca="1" si="28"/>
        <v>-39.858937379363795</v>
      </c>
      <c r="S24" s="2">
        <f t="shared" ca="1" si="27"/>
        <v>-1.4691634162289358E-5</v>
      </c>
      <c r="T24" s="2"/>
      <c r="U24" s="2" t="s">
        <v>39</v>
      </c>
      <c r="V24" s="2">
        <v>13</v>
      </c>
      <c r="W24" s="2">
        <f t="shared" ca="1" si="15"/>
        <v>7.9930162103182205</v>
      </c>
      <c r="X24" s="2">
        <f t="shared" ca="1" si="16"/>
        <v>-1.254181800724476</v>
      </c>
      <c r="Y24" s="2">
        <f t="shared" ca="1" si="17"/>
        <v>-9.7195818885308746E-2</v>
      </c>
      <c r="Z24" s="2">
        <f t="shared" ca="1" si="18"/>
        <v>1146.0482631784353</v>
      </c>
      <c r="AA24">
        <f t="shared" si="19"/>
        <v>13</v>
      </c>
      <c r="AB24">
        <f t="shared" ca="1" si="20"/>
        <v>1152.6899017691437</v>
      </c>
      <c r="AC24" s="2">
        <f t="shared" si="21"/>
        <v>1165</v>
      </c>
      <c r="AD24" s="2">
        <f t="shared" ca="1" si="22"/>
        <v>151.53851845333099</v>
      </c>
      <c r="AE24" s="2">
        <f t="shared" ca="1" si="4"/>
        <v>1152.6899017691437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4.8869333333333334</v>
      </c>
      <c r="E25" s="2">
        <f t="shared" ca="1" si="6"/>
        <v>-0.98480576854007817</v>
      </c>
      <c r="F25" s="2">
        <f t="shared" ca="1" si="7"/>
        <v>0.17365943179161347</v>
      </c>
      <c r="G25" s="2">
        <f t="shared" ca="1" si="8"/>
        <v>-13.787280759561094</v>
      </c>
      <c r="H25" s="2">
        <f t="shared" ca="1" si="9"/>
        <v>2.4312320450825888</v>
      </c>
      <c r="I25" s="2">
        <f t="shared" ca="1" si="10"/>
        <v>0.96984240174981406</v>
      </c>
      <c r="J25" s="2">
        <f t="shared" ca="1" si="10"/>
        <v>3.0157598250186053E-2</v>
      </c>
      <c r="K25" s="2">
        <f t="shared" ca="1" si="11"/>
        <v>-0.17102081018977319</v>
      </c>
      <c r="L25" s="2">
        <f t="shared" si="12"/>
        <v>16352</v>
      </c>
      <c r="M25" s="2">
        <f t="shared" ca="1" si="13"/>
        <v>-1150.2531376548113</v>
      </c>
      <c r="N25" s="2">
        <f t="shared" ca="1" si="14"/>
        <v>202.83421633260454</v>
      </c>
      <c r="O25" s="2"/>
      <c r="P25" s="2">
        <f t="shared" ca="1" si="27"/>
        <v>-0.99991667285771324</v>
      </c>
      <c r="Q25" s="2">
        <f t="shared" ca="1" si="27"/>
        <v>-17.997000226457338</v>
      </c>
      <c r="R25" s="2">
        <f t="shared" ca="1" si="28"/>
        <v>-1156.2861954430134</v>
      </c>
      <c r="S25" s="2">
        <f t="shared" ca="1" si="27"/>
        <v>17.000040368521521</v>
      </c>
      <c r="T25" s="2"/>
      <c r="U25" s="2"/>
      <c r="V25" s="2">
        <v>14</v>
      </c>
      <c r="W25" s="2">
        <f t="shared" ca="1" si="15"/>
        <v>8.6078636111119291</v>
      </c>
      <c r="X25" s="2">
        <f t="shared" ca="1" si="16"/>
        <v>-1.2541769268326319</v>
      </c>
      <c r="Y25" s="2">
        <f t="shared" ca="1" si="17"/>
        <v>0.10468550420230543</v>
      </c>
      <c r="Z25" s="2">
        <f t="shared" ca="1" si="18"/>
        <v>1146.0482631784353</v>
      </c>
      <c r="AA25">
        <f t="shared" si="19"/>
        <v>14</v>
      </c>
      <c r="AB25">
        <f t="shared" ca="1" si="20"/>
        <v>1153.506635366917</v>
      </c>
      <c r="AC25" s="2">
        <f t="shared" si="21"/>
        <v>1168</v>
      </c>
      <c r="AD25" s="2">
        <f t="shared" ca="1" si="22"/>
        <v>210.05761838750249</v>
      </c>
      <c r="AE25" s="2">
        <f t="shared" ca="1" si="4"/>
        <v>1153.506635366917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5.2359999999999998</v>
      </c>
      <c r="E26" s="2">
        <f t="shared" ca="1" si="6"/>
        <v>-0.86601928171101772</v>
      </c>
      <c r="F26" s="2">
        <f t="shared" ca="1" si="7"/>
        <v>0.50001060359229665</v>
      </c>
      <c r="G26" s="2">
        <f t="shared" ca="1" si="8"/>
        <v>-12.990289225665265</v>
      </c>
      <c r="H26" s="2">
        <f t="shared" ca="1" si="9"/>
        <v>7.5001590538844498</v>
      </c>
      <c r="I26" s="2">
        <f t="shared" ca="1" si="10"/>
        <v>0.74998939629526706</v>
      </c>
      <c r="J26" s="2">
        <f t="shared" ca="1" si="10"/>
        <v>0.25001060370473283</v>
      </c>
      <c r="K26" s="2">
        <f t="shared" ca="1" si="11"/>
        <v>-0.43301882377089318</v>
      </c>
      <c r="L26" s="2">
        <f t="shared" si="12"/>
        <v>17520</v>
      </c>
      <c r="M26" s="2">
        <f t="shared" ca="1" si="13"/>
        <v>-1011.5105210384687</v>
      </c>
      <c r="N26" s="2">
        <f t="shared" ca="1" si="14"/>
        <v>584.01238499580245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9.2227110119056395</v>
      </c>
      <c r="X26" s="2">
        <f t="shared" ca="1" si="16"/>
        <v>-1.1028991056015787</v>
      </c>
      <c r="Y26" s="2">
        <f t="shared" ca="1" si="17"/>
        <v>0.32294652159650516</v>
      </c>
      <c r="Z26" s="2">
        <f t="shared" ca="1" si="18"/>
        <v>1146.0482631784353</v>
      </c>
      <c r="AA26">
        <f t="shared" si="19"/>
        <v>15</v>
      </c>
      <c r="AB26">
        <f t="shared" ca="1" si="20"/>
        <v>1154.4910216063358</v>
      </c>
      <c r="AC26" s="2">
        <f t="shared" si="21"/>
        <v>1168</v>
      </c>
      <c r="AD26" s="2">
        <f t="shared" ca="1" si="22"/>
        <v>182.49249724048525</v>
      </c>
      <c r="AE26" s="2">
        <f t="shared" ca="1" si="4"/>
        <v>1154.4910216063358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5.5850666666666662</v>
      </c>
      <c r="E27" s="2">
        <f t="shared" ca="1" si="6"/>
        <v>-0.64277760487311375</v>
      </c>
      <c r="F27" s="2">
        <f t="shared" ca="1" si="7"/>
        <v>0.76605283804290114</v>
      </c>
      <c r="G27" s="2">
        <f t="shared" ca="1" si="8"/>
        <v>-10.28444167796982</v>
      </c>
      <c r="H27" s="2">
        <f t="shared" ca="1" si="9"/>
        <v>12.256845408686418</v>
      </c>
      <c r="I27" s="2">
        <f t="shared" ca="1" si="10"/>
        <v>0.41316304932641673</v>
      </c>
      <c r="J27" s="2">
        <f t="shared" ca="1" si="10"/>
        <v>0.58683695067358332</v>
      </c>
      <c r="K27" s="2">
        <f t="shared" ca="1" si="11"/>
        <v>-0.49240160844346731</v>
      </c>
      <c r="L27" s="2">
        <f t="shared" si="12"/>
        <v>18656</v>
      </c>
      <c r="M27" s="2">
        <f t="shared" ca="1" si="13"/>
        <v>-749.4786872820506</v>
      </c>
      <c r="N27" s="2">
        <f t="shared" ca="1" si="14"/>
        <v>893.2176091580227</v>
      </c>
      <c r="O27" s="2"/>
      <c r="P27" s="2"/>
      <c r="Q27" s="2"/>
      <c r="R27" s="2"/>
      <c r="S27" s="2">
        <f ca="1">MDETERM(P22:S25)</f>
        <v>40727934.454109676</v>
      </c>
      <c r="T27" s="8">
        <f ca="1">S27/T6</f>
        <v>1.2735271937855137</v>
      </c>
      <c r="U27" s="2"/>
      <c r="V27" s="2">
        <v>16</v>
      </c>
      <c r="W27" s="2">
        <f t="shared" ca="1" si="15"/>
        <v>9.8375584126993481</v>
      </c>
      <c r="X27" s="2">
        <f t="shared" ca="1" si="16"/>
        <v>-0.81859475936223025</v>
      </c>
      <c r="Y27" s="2">
        <f t="shared" ca="1" si="17"/>
        <v>0.52776288636589719</v>
      </c>
      <c r="Z27" s="2">
        <f t="shared" ca="1" si="18"/>
        <v>1146.0482631784353</v>
      </c>
      <c r="AA27">
        <f t="shared" si="19"/>
        <v>16</v>
      </c>
      <c r="AB27">
        <f t="shared" ca="1" si="20"/>
        <v>1155.5949897181383</v>
      </c>
      <c r="AC27" s="2">
        <f t="shared" si="21"/>
        <v>1166</v>
      </c>
      <c r="AD27" s="2">
        <f t="shared" ca="1" si="22"/>
        <v>108.26423896564724</v>
      </c>
      <c r="AE27" s="2">
        <f t="shared" ca="1" si="4"/>
        <v>1155.5949897181383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5.9341333333333326</v>
      </c>
      <c r="E28" s="2">
        <f t="shared" ca="1" si="6"/>
        <v>-0.34200710359864822</v>
      </c>
      <c r="F28" s="2">
        <f t="shared" ca="1" si="7"/>
        <v>0.9396973667559485</v>
      </c>
      <c r="G28" s="2">
        <f t="shared" ca="1" si="8"/>
        <v>-5.81412076117702</v>
      </c>
      <c r="H28" s="2">
        <f t="shared" ca="1" si="9"/>
        <v>15.974855234851125</v>
      </c>
      <c r="I28" s="2">
        <f t="shared" ca="1" si="10"/>
        <v>0.11696885891193649</v>
      </c>
      <c r="J28" s="2">
        <f t="shared" ca="1" si="10"/>
        <v>0.88303114108806358</v>
      </c>
      <c r="K28" s="2">
        <f t="shared" ca="1" si="11"/>
        <v>-0.3213831746634786</v>
      </c>
      <c r="L28" s="2">
        <f t="shared" si="12"/>
        <v>19822</v>
      </c>
      <c r="M28" s="2">
        <f t="shared" ca="1" si="13"/>
        <v>-398.78028279602381</v>
      </c>
      <c r="N28" s="2">
        <f t="shared" ca="1" si="14"/>
        <v>1095.6871296374359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10.452405813493057</v>
      </c>
      <c r="X28" s="2">
        <f t="shared" ca="1" si="16"/>
        <v>-0.43555534690069792</v>
      </c>
      <c r="Y28" s="2">
        <f t="shared" ca="1" si="17"/>
        <v>0.68785527000670121</v>
      </c>
      <c r="Z28" s="2">
        <f t="shared" ca="1" si="18"/>
        <v>1146.0482631784353</v>
      </c>
      <c r="AA28">
        <f t="shared" si="19"/>
        <v>17</v>
      </c>
      <c r="AB28">
        <f t="shared" ca="1" si="20"/>
        <v>1156.7529689150342</v>
      </c>
      <c r="AC28" s="2">
        <f t="shared" si="21"/>
        <v>1166</v>
      </c>
      <c r="AD28" s="2">
        <f t="shared" ca="1" si="22"/>
        <v>85.507583886323474</v>
      </c>
      <c r="AE28" s="2">
        <f t="shared" ca="1" si="4"/>
        <v>1156.7529689150342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6.283199999999999</v>
      </c>
      <c r="E29" s="2">
        <f t="shared" ca="1" si="6"/>
        <v>1.4692820412002412E-5</v>
      </c>
      <c r="F29" s="2">
        <f t="shared" ca="1" si="7"/>
        <v>0.99999999989206056</v>
      </c>
      <c r="G29" s="2">
        <f t="shared" ca="1" si="8"/>
        <v>2.6447076741604341E-4</v>
      </c>
      <c r="H29" s="2">
        <f t="shared" ca="1" si="9"/>
        <v>17.999999998057092</v>
      </c>
      <c r="I29" s="2">
        <f t="shared" ca="1" si="10"/>
        <v>2.1587897165935473E-10</v>
      </c>
      <c r="J29" s="2">
        <f t="shared" ca="1" si="10"/>
        <v>0.99999999978412113</v>
      </c>
      <c r="K29" s="2">
        <f t="shared" ca="1" si="11"/>
        <v>1.4692820410416476E-5</v>
      </c>
      <c r="L29" s="2">
        <f t="shared" si="12"/>
        <v>20934</v>
      </c>
      <c r="M29" s="2">
        <f t="shared" ca="1" si="13"/>
        <v>1.7087750139158805E-2</v>
      </c>
      <c r="N29" s="2">
        <f t="shared" ca="1" si="14"/>
        <v>1162.9999998744665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-1.4691596107008209E-5</v>
      </c>
      <c r="S29" s="2">
        <f>T1</f>
        <v>40499</v>
      </c>
      <c r="T29" s="2"/>
      <c r="U29" s="2"/>
      <c r="V29" s="2">
        <v>18</v>
      </c>
      <c r="W29" s="2">
        <f t="shared" ca="1" si="15"/>
        <v>11.067253214286767</v>
      </c>
      <c r="X29" s="2">
        <f t="shared" ca="1" si="16"/>
        <v>1.8711706348091946E-5</v>
      </c>
      <c r="Y29" s="2">
        <f t="shared" ca="1" si="17"/>
        <v>0.77505521500893704</v>
      </c>
      <c r="Z29" s="2">
        <f t="shared" ca="1" si="18"/>
        <v>1146.0482631784353</v>
      </c>
      <c r="AA29">
        <f t="shared" si="19"/>
        <v>18</v>
      </c>
      <c r="AB29">
        <f t="shared" ca="1" si="20"/>
        <v>1157.8905903194373</v>
      </c>
      <c r="AC29" s="2">
        <f t="shared" si="21"/>
        <v>1163</v>
      </c>
      <c r="AD29" s="2">
        <f t="shared" ca="1" si="22"/>
        <v>26.106067283828331</v>
      </c>
      <c r="AE29" s="2">
        <f t="shared" ca="1" si="4"/>
        <v>1157.8905903194373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6.6322666666666663</v>
      </c>
      <c r="E30" s="2">
        <f t="shared" ca="1" si="6"/>
        <v>0.34203471706028454</v>
      </c>
      <c r="F30" s="2">
        <f t="shared" ca="1" si="7"/>
        <v>0.93968731625232182</v>
      </c>
      <c r="G30" s="2">
        <f t="shared" ca="1" si="8"/>
        <v>6.4986596241454064</v>
      </c>
      <c r="H30" s="2">
        <f t="shared" ca="1" si="9"/>
        <v>17.854059008794113</v>
      </c>
      <c r="I30" s="2">
        <f t="shared" ca="1" si="10"/>
        <v>0.1169877476745089</v>
      </c>
      <c r="J30" s="2">
        <f t="shared" ca="1" si="10"/>
        <v>0.88301225232549108</v>
      </c>
      <c r="K30" s="2">
        <f t="shared" ca="1" si="11"/>
        <v>0.32140568533950103</v>
      </c>
      <c r="L30" s="2">
        <f t="shared" si="12"/>
        <v>22135</v>
      </c>
      <c r="M30" s="2">
        <f t="shared" ca="1" si="13"/>
        <v>398.47044537523152</v>
      </c>
      <c r="N30" s="2">
        <f t="shared" ca="1" si="14"/>
        <v>1094.7357234339549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-102.08311438783916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11.682100615080476</v>
      </c>
      <c r="X30" s="2">
        <f t="shared" ca="1" si="16"/>
        <v>0.43559051339500637</v>
      </c>
      <c r="Y30" s="2">
        <f t="shared" ca="1" si="17"/>
        <v>0.76877119696315677</v>
      </c>
      <c r="Z30" s="2">
        <f t="shared" ca="1" si="18"/>
        <v>1146.0482631784353</v>
      </c>
      <c r="AA30">
        <f t="shared" si="19"/>
        <v>19</v>
      </c>
      <c r="AB30">
        <f t="shared" ca="1" si="20"/>
        <v>1158.934725503874</v>
      </c>
      <c r="AC30" s="2">
        <f t="shared" si="21"/>
        <v>1165</v>
      </c>
      <c r="AD30" s="2">
        <f t="shared" ca="1" si="22"/>
        <v>36.787554713356435</v>
      </c>
      <c r="AE30" s="2">
        <f t="shared" ca="1" si="4"/>
        <v>1158.934725503874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6.9813333333333327</v>
      </c>
      <c r="E31" s="2">
        <f t="shared" ca="1" si="6"/>
        <v>0.64280011554913852</v>
      </c>
      <c r="F31" s="2">
        <f t="shared" ca="1" si="7"/>
        <v>0.76603394928032664</v>
      </c>
      <c r="G31" s="2">
        <f t="shared" ca="1" si="8"/>
        <v>12.85600231098277</v>
      </c>
      <c r="H31" s="2">
        <f t="shared" ca="1" si="9"/>
        <v>15.320678985606532</v>
      </c>
      <c r="I31" s="2">
        <f t="shared" ca="1" si="10"/>
        <v>0.41319198854998584</v>
      </c>
      <c r="J31" s="2">
        <f t="shared" ca="1" si="10"/>
        <v>0.58680801145001404</v>
      </c>
      <c r="K31" s="2">
        <f t="shared" ca="1" si="11"/>
        <v>0.49240671111195689</v>
      </c>
      <c r="L31" s="2">
        <f t="shared" si="12"/>
        <v>23340</v>
      </c>
      <c r="M31" s="2">
        <f t="shared" ca="1" si="13"/>
        <v>750.14773484584464</v>
      </c>
      <c r="N31" s="2">
        <f t="shared" ca="1" si="14"/>
        <v>893.9616188101412</v>
      </c>
      <c r="O31" s="2"/>
      <c r="P31" s="2">
        <f t="shared" ca="1" si="30"/>
        <v>-1.4691596107008209E-5</v>
      </c>
      <c r="Q31" s="2">
        <f t="shared" ca="1" si="30"/>
        <v>-102.08311438783916</v>
      </c>
      <c r="R31" s="2">
        <f t="shared" ca="1" si="30"/>
        <v>17.999959631478482</v>
      </c>
      <c r="S31" s="2">
        <f t="shared" ca="1" si="31"/>
        <v>-39.858937379363795</v>
      </c>
      <c r="T31" s="2"/>
      <c r="U31" s="2"/>
      <c r="V31" s="2">
        <v>20</v>
      </c>
      <c r="W31" s="2">
        <f t="shared" ca="1" si="15"/>
        <v>12.296948015874186</v>
      </c>
      <c r="X31" s="2">
        <f t="shared" ca="1" si="16"/>
        <v>0.81862342732029836</v>
      </c>
      <c r="Y31" s="2">
        <f t="shared" ca="1" si="17"/>
        <v>0.6596873414752159</v>
      </c>
      <c r="Z31" s="2">
        <f t="shared" ca="1" si="18"/>
        <v>1146.0482631784353</v>
      </c>
      <c r="AA31">
        <f t="shared" si="19"/>
        <v>20</v>
      </c>
      <c r="AB31">
        <f t="shared" ca="1" si="20"/>
        <v>1159.8235219631049</v>
      </c>
      <c r="AC31" s="2">
        <f t="shared" si="21"/>
        <v>1167</v>
      </c>
      <c r="AD31" s="2">
        <f t="shared" ca="1" si="22"/>
        <v>51.501837014037818</v>
      </c>
      <c r="AE31" s="2">
        <f t="shared" ca="1" si="4"/>
        <v>1159.8235219631049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7.3303999999999991</v>
      </c>
      <c r="E32" s="2">
        <f t="shared" ca="1" si="6"/>
        <v>0.86603397446911123</v>
      </c>
      <c r="F32" s="2">
        <f t="shared" ca="1" si="7"/>
        <v>0.49998515484485606</v>
      </c>
      <c r="G32" s="2">
        <f t="shared" ca="1" si="8"/>
        <v>18.186713463851337</v>
      </c>
      <c r="H32" s="2">
        <f t="shared" ca="1" si="9"/>
        <v>10.499688251741977</v>
      </c>
      <c r="I32" s="2">
        <f t="shared" ca="1" si="10"/>
        <v>0.75001484493476522</v>
      </c>
      <c r="J32" s="2">
        <f t="shared" ca="1" si="10"/>
        <v>0.24998515506523469</v>
      </c>
      <c r="K32" s="2">
        <f t="shared" ca="1" si="11"/>
        <v>0.43300413082584471</v>
      </c>
      <c r="L32" s="2">
        <f t="shared" si="12"/>
        <v>24528</v>
      </c>
      <c r="M32" s="2">
        <f t="shared" ca="1" si="13"/>
        <v>1011.527682179922</v>
      </c>
      <c r="N32" s="2">
        <f t="shared" ca="1" si="14"/>
        <v>583.98266085879186</v>
      </c>
      <c r="O32" s="2"/>
      <c r="P32" s="2">
        <f t="shared" ca="1" si="30"/>
        <v>-0.99991667285771324</v>
      </c>
      <c r="Q32" s="2">
        <f t="shared" ca="1" si="30"/>
        <v>-17.997000226457338</v>
      </c>
      <c r="R32" s="2">
        <f t="shared" ca="1" si="30"/>
        <v>-1.4691634162289358E-5</v>
      </c>
      <c r="S32" s="2">
        <f t="shared" ca="1" si="31"/>
        <v>-1156.2861954430134</v>
      </c>
      <c r="T32" s="2"/>
      <c r="U32" s="2"/>
      <c r="V32" s="2">
        <v>21</v>
      </c>
      <c r="W32" s="2">
        <f t="shared" ca="1" si="15"/>
        <v>12.911795416667895</v>
      </c>
      <c r="X32" s="2">
        <f t="shared" ca="1" si="16"/>
        <v>1.1029178172285625</v>
      </c>
      <c r="Y32" s="2">
        <f t="shared" ca="1" si="17"/>
        <v>0.45210211868661559</v>
      </c>
      <c r="Z32" s="2">
        <f t="shared" ca="1" si="18"/>
        <v>1146.0482631784353</v>
      </c>
      <c r="AA32">
        <f t="shared" si="19"/>
        <v>21</v>
      </c>
      <c r="AB32">
        <f t="shared" ca="1" si="20"/>
        <v>1160.5150785310184</v>
      </c>
      <c r="AC32" s="2">
        <f t="shared" si="21"/>
        <v>1168</v>
      </c>
      <c r="AD32" s="2">
        <f t="shared" ca="1" si="22"/>
        <v>56.024049396821837</v>
      </c>
      <c r="AE32" s="2">
        <f t="shared" ca="1" si="4"/>
        <v>1160.5150785310184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7.6794666666666664</v>
      </c>
      <c r="E33" s="2">
        <f t="shared" ca="1" si="6"/>
        <v>0.98481087120856847</v>
      </c>
      <c r="F33" s="2">
        <f t="shared" ca="1" si="7"/>
        <v>0.17363049256804028</v>
      </c>
      <c r="G33" s="2">
        <f t="shared" ca="1" si="8"/>
        <v>21.665839166588505</v>
      </c>
      <c r="H33" s="2">
        <f t="shared" ca="1" si="9"/>
        <v>3.8198708364968863</v>
      </c>
      <c r="I33" s="2">
        <f t="shared" ca="1" si="10"/>
        <v>0.96985245205057968</v>
      </c>
      <c r="J33" s="2">
        <f t="shared" ca="1" si="10"/>
        <v>3.0147547949420289E-2</v>
      </c>
      <c r="K33" s="2">
        <f t="shared" ca="1" si="11"/>
        <v>0.17099319665430462</v>
      </c>
      <c r="L33" s="2">
        <f t="shared" si="12"/>
        <v>25762</v>
      </c>
      <c r="M33" s="2">
        <f t="shared" ca="1" si="13"/>
        <v>1153.2135301852336</v>
      </c>
      <c r="N33" s="2">
        <f t="shared" ca="1" si="14"/>
        <v>203.32130679717517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13.526642817461603</v>
      </c>
      <c r="X33" s="2">
        <f t="shared" ca="1" si="16"/>
        <v>1.2541834252197153</v>
      </c>
      <c r="Y33" s="2">
        <f t="shared" ca="1" si="17"/>
        <v>0.16447837848927938</v>
      </c>
      <c r="Z33" s="2">
        <f t="shared" ca="1" si="18"/>
        <v>1146.0482631784353</v>
      </c>
      <c r="AA33">
        <f t="shared" si="19"/>
        <v>22</v>
      </c>
      <c r="AB33">
        <f t="shared" ca="1" si="20"/>
        <v>1160.9935677996059</v>
      </c>
      <c r="AC33" s="2">
        <f t="shared" si="21"/>
        <v>1171</v>
      </c>
      <c r="AD33" s="2">
        <f t="shared" ca="1" si="22"/>
        <v>100.12868538108394</v>
      </c>
      <c r="AE33" s="2">
        <f t="shared" ca="1" si="4"/>
        <v>1160.9935677996059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8.028533333333332</v>
      </c>
      <c r="E34" s="2">
        <f t="shared" ca="1" si="6"/>
        <v>0.98480449274008131</v>
      </c>
      <c r="F34" s="2">
        <f t="shared" ca="1" si="7"/>
        <v>-0.17366666657407553</v>
      </c>
      <c r="G34" s="2">
        <f t="shared" ca="1" si="8"/>
        <v>22.65050333302187</v>
      </c>
      <c r="H34" s="2">
        <f t="shared" ca="1" si="9"/>
        <v>-3.9943333312037375</v>
      </c>
      <c r="I34" s="2">
        <f t="shared" ca="1" si="10"/>
        <v>0.96983988892104889</v>
      </c>
      <c r="J34" s="2">
        <f t="shared" ca="1" si="10"/>
        <v>3.0160111078951123E-2</v>
      </c>
      <c r="K34" s="2">
        <f t="shared" ca="1" si="11"/>
        <v>-0.1710277134813433</v>
      </c>
      <c r="L34" s="2">
        <f t="shared" si="12"/>
        <v>27048</v>
      </c>
      <c r="M34" s="2">
        <f t="shared" ca="1" si="13"/>
        <v>1158.1300834623355</v>
      </c>
      <c r="N34" s="2">
        <f t="shared" ca="1" si="14"/>
        <v>-204.23199989111282</v>
      </c>
      <c r="O34" s="2"/>
      <c r="P34" s="2"/>
      <c r="Q34" s="2"/>
      <c r="R34" s="2"/>
      <c r="S34" s="2">
        <f ca="1">MDETERM(P29:S32)</f>
        <v>1377032.8472434257</v>
      </c>
      <c r="T34" s="8">
        <f ca="1">S34/T6</f>
        <v>4.3058623060699776E-2</v>
      </c>
      <c r="U34" s="2"/>
      <c r="V34" s="2">
        <v>23</v>
      </c>
      <c r="W34" s="2">
        <f t="shared" ca="1" si="15"/>
        <v>14.141490218255313</v>
      </c>
      <c r="X34" s="2">
        <f t="shared" ca="1" si="16"/>
        <v>1.254175302066642</v>
      </c>
      <c r="Y34" s="2">
        <f t="shared" ca="1" si="17"/>
        <v>-0.17199049328709101</v>
      </c>
      <c r="Z34" s="2">
        <f t="shared" ca="1" si="18"/>
        <v>1146.0482631784353</v>
      </c>
      <c r="AA34">
        <f t="shared" si="19"/>
        <v>23</v>
      </c>
      <c r="AB34">
        <f t="shared" ca="1" si="20"/>
        <v>1161.2719382054702</v>
      </c>
      <c r="AC34" s="2">
        <f t="shared" si="21"/>
        <v>1176</v>
      </c>
      <c r="AD34" s="2">
        <f t="shared" ca="1" si="22"/>
        <v>216.915804223489</v>
      </c>
      <c r="AE34" s="2">
        <f t="shared" ca="1" si="4"/>
        <v>1161.2719382054702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8.3775999999999993</v>
      </c>
      <c r="E35" s="2">
        <f t="shared" ca="1" si="6"/>
        <v>0.86601560840464686</v>
      </c>
      <c r="F35" s="2">
        <f t="shared" ca="1" si="7"/>
        <v>-0.50001696571169385</v>
      </c>
      <c r="G35" s="2">
        <f t="shared" ca="1" si="8"/>
        <v>20.784374601711527</v>
      </c>
      <c r="H35" s="2">
        <f t="shared" ca="1" si="9"/>
        <v>-12.000407177080653</v>
      </c>
      <c r="I35" s="2">
        <f t="shared" ca="1" si="10"/>
        <v>0.74998303400047062</v>
      </c>
      <c r="J35" s="2">
        <f t="shared" ca="1" si="10"/>
        <v>0.25001696599952922</v>
      </c>
      <c r="K35" s="2">
        <f t="shared" ca="1" si="11"/>
        <v>-0.433022496773458</v>
      </c>
      <c r="L35" s="2">
        <f t="shared" si="12"/>
        <v>28128</v>
      </c>
      <c r="M35" s="2">
        <f t="shared" ca="1" si="13"/>
        <v>1014.9702930502461</v>
      </c>
      <c r="N35" s="2">
        <f t="shared" ca="1" si="14"/>
        <v>-586.01988381410524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14.756337619049022</v>
      </c>
      <c r="X35" s="2">
        <f t="shared" ca="1" si="16"/>
        <v>1.1028944275460242</v>
      </c>
      <c r="Y35" s="2">
        <f t="shared" ca="1" si="17"/>
        <v>-0.51672100921283215</v>
      </c>
      <c r="Z35" s="2">
        <f t="shared" ca="1" si="18"/>
        <v>1146.0482631784353</v>
      </c>
      <c r="AA35">
        <f t="shared" si="19"/>
        <v>24</v>
      </c>
      <c r="AB35">
        <f t="shared" ca="1" si="20"/>
        <v>1161.3907742158174</v>
      </c>
      <c r="AC35" s="2">
        <f t="shared" si="21"/>
        <v>1172</v>
      </c>
      <c r="AD35" s="2">
        <f t="shared" ca="1" si="22"/>
        <v>112.55567173976547</v>
      </c>
      <c r="AE35" s="2">
        <f t="shared" ca="1" si="4"/>
        <v>1161.3907742158174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8.7266666666666666</v>
      </c>
      <c r="E36" s="2">
        <f t="shared" ca="1" si="6"/>
        <v>0.64277197711737988</v>
      </c>
      <c r="F36" s="2">
        <f t="shared" ca="1" si="7"/>
        <v>-0.76605756013018667</v>
      </c>
      <c r="G36" s="2">
        <f t="shared" ca="1" si="8"/>
        <v>16.069299427934496</v>
      </c>
      <c r="H36" s="2">
        <f t="shared" ca="1" si="9"/>
        <v>-19.151439003254666</v>
      </c>
      <c r="I36" s="2">
        <f t="shared" ca="1" si="10"/>
        <v>0.41315581456738554</v>
      </c>
      <c r="J36" s="2">
        <f t="shared" ca="1" si="10"/>
        <v>0.58684418543261452</v>
      </c>
      <c r="K36" s="2">
        <f t="shared" ca="1" si="11"/>
        <v>-0.49240033251059623</v>
      </c>
      <c r="L36" s="2">
        <f t="shared" si="12"/>
        <v>29050</v>
      </c>
      <c r="M36" s="2">
        <f t="shared" ca="1" si="13"/>
        <v>746.90103741039547</v>
      </c>
      <c r="N36" s="2">
        <f t="shared" ca="1" si="14"/>
        <v>-890.15888487127688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15.371185019842731</v>
      </c>
      <c r="X36" s="2">
        <f t="shared" ca="1" si="16"/>
        <v>0.81858759226226319</v>
      </c>
      <c r="Y36" s="2">
        <f t="shared" ca="1" si="17"/>
        <v>-0.82463459311112652</v>
      </c>
      <c r="Z36" s="2">
        <f t="shared" ca="1" si="18"/>
        <v>1146.0482631784353</v>
      </c>
      <c r="AA36">
        <f t="shared" si="19"/>
        <v>25</v>
      </c>
      <c r="AB36">
        <f t="shared" ca="1" si="20"/>
        <v>1161.413401197429</v>
      </c>
      <c r="AC36" s="2">
        <f t="shared" si="21"/>
        <v>1162</v>
      </c>
      <c r="AD36" s="2">
        <f t="shared" ca="1" si="22"/>
        <v>0.34409815517768549</v>
      </c>
      <c r="AE36" s="2">
        <f t="shared" ca="1" si="4"/>
        <v>1161.413401197429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9.0757333333333321</v>
      </c>
      <c r="E37" s="2">
        <f t="shared" ca="1" si="6"/>
        <v>0.34200020018709332</v>
      </c>
      <c r="F37" s="2">
        <f t="shared" ca="1" si="7"/>
        <v>-0.93969987925506737</v>
      </c>
      <c r="G37" s="2">
        <f t="shared" ca="1" si="8"/>
        <v>8.8920052048644269</v>
      </c>
      <c r="H37" s="2">
        <f t="shared" ca="1" si="9"/>
        <v>-24.432196860631752</v>
      </c>
      <c r="I37" s="2">
        <f t="shared" ca="1" si="10"/>
        <v>0.1169641369280119</v>
      </c>
      <c r="J37" s="2">
        <f t="shared" ca="1" si="10"/>
        <v>0.88303586307198823</v>
      </c>
      <c r="K37" s="2">
        <f t="shared" ca="1" si="11"/>
        <v>-0.32137754682102043</v>
      </c>
      <c r="L37" s="2">
        <f t="shared" si="12"/>
        <v>30368</v>
      </c>
      <c r="M37" s="2">
        <f t="shared" ca="1" si="13"/>
        <v>399.45623381852499</v>
      </c>
      <c r="N37" s="2">
        <f t="shared" ca="1" si="14"/>
        <v>-1097.5694589699187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15.986032420636441</v>
      </c>
      <c r="X37" s="2">
        <f t="shared" ca="1" si="16"/>
        <v>0.43554655521835289</v>
      </c>
      <c r="Y37" s="2">
        <f t="shared" ca="1" si="17"/>
        <v>-1.052016755166755</v>
      </c>
      <c r="Z37" s="2">
        <f t="shared" ca="1" si="18"/>
        <v>1146.0482631784353</v>
      </c>
      <c r="AA37">
        <f t="shared" si="19"/>
        <v>26</v>
      </c>
      <c r="AB37">
        <f t="shared" ca="1" si="20"/>
        <v>1161.4178253991233</v>
      </c>
      <c r="AC37" s="2">
        <f t="shared" si="21"/>
        <v>1168</v>
      </c>
      <c r="AD37" s="2">
        <f t="shared" ca="1" si="22"/>
        <v>43.325022476425943</v>
      </c>
      <c r="AE37" s="2">
        <f t="shared" ca="1" si="4"/>
        <v>1161.4178253991233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9.4247999999999994</v>
      </c>
      <c r="E38" s="2">
        <f t="shared" ca="1" si="6"/>
        <v>-2.2039230617900587E-5</v>
      </c>
      <c r="F38" s="2">
        <f t="shared" ca="1" si="7"/>
        <v>-0.99999999975713616</v>
      </c>
      <c r="G38" s="2">
        <f t="shared" ca="1" si="8"/>
        <v>-5.9505922668331589E-4</v>
      </c>
      <c r="H38" s="2">
        <f t="shared" ca="1" si="9"/>
        <v>-26.999999993442675</v>
      </c>
      <c r="I38" s="2">
        <f t="shared" ca="1" si="10"/>
        <v>4.8572768622900672E-10</v>
      </c>
      <c r="J38" s="2">
        <f t="shared" ca="1" si="10"/>
        <v>0.99999999951427232</v>
      </c>
      <c r="K38" s="2">
        <f t="shared" ca="1" si="11"/>
        <v>2.2039230612548054E-5</v>
      </c>
      <c r="L38" s="2">
        <f t="shared" si="12"/>
        <v>31455</v>
      </c>
      <c r="M38" s="2">
        <f t="shared" ca="1" si="13"/>
        <v>-2.5675703669854184E-2</v>
      </c>
      <c r="N38" s="2">
        <f t="shared" ca="1" si="14"/>
        <v>-1164.9999997170637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16.600879821430151</v>
      </c>
      <c r="X38" s="2">
        <f t="shared" ca="1" si="16"/>
        <v>-2.8067559522006707E-5</v>
      </c>
      <c r="Y38" s="2">
        <f t="shared" ca="1" si="17"/>
        <v>-1.1625828223565446</v>
      </c>
      <c r="Z38" s="2">
        <f t="shared" ca="1" si="18"/>
        <v>1146.0482631784353</v>
      </c>
      <c r="AA38">
        <f t="shared" si="19"/>
        <v>27</v>
      </c>
      <c r="AB38">
        <f t="shared" ca="1" si="20"/>
        <v>1161.4865321099494</v>
      </c>
      <c r="AC38" s="2">
        <f t="shared" si="21"/>
        <v>1165</v>
      </c>
      <c r="AD38" s="2">
        <f t="shared" ca="1" si="22"/>
        <v>12.344456614416657</v>
      </c>
      <c r="AE38" s="2">
        <f t="shared" ca="1" si="4"/>
        <v>1161.4865321099494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9.7738666666666667</v>
      </c>
      <c r="E39" s="2">
        <f t="shared" ca="1" si="6"/>
        <v>-0.34204162037954633</v>
      </c>
      <c r="F39" s="2">
        <f t="shared" ca="1" si="7"/>
        <v>-0.93968480349962791</v>
      </c>
      <c r="G39" s="2">
        <f t="shared" ca="1" si="8"/>
        <v>-9.5771653706272968</v>
      </c>
      <c r="H39" s="2">
        <f t="shared" ca="1" si="9"/>
        <v>-26.311174497989583</v>
      </c>
      <c r="I39" s="2">
        <f t="shared" ca="1" si="10"/>
        <v>0.11699247007186568</v>
      </c>
      <c r="J39" s="2">
        <f t="shared" ca="1" si="10"/>
        <v>0.88300752992813436</v>
      </c>
      <c r="K39" s="2">
        <f t="shared" ca="1" si="11"/>
        <v>0.32141131283504831</v>
      </c>
      <c r="L39" s="2">
        <f t="shared" si="12"/>
        <v>32620</v>
      </c>
      <c r="M39" s="2">
        <f t="shared" ca="1" si="13"/>
        <v>-398.47848774217147</v>
      </c>
      <c r="N39" s="2">
        <f t="shared" ca="1" si="14"/>
        <v>-1094.7327960770665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17.215727222223858</v>
      </c>
      <c r="X39" s="2">
        <f t="shared" ca="1" si="16"/>
        <v>-0.43559930495981364</v>
      </c>
      <c r="Y39" s="2">
        <f t="shared" ca="1" si="17"/>
        <v>-1.1329229449932301</v>
      </c>
      <c r="Z39" s="2">
        <f t="shared" ca="1" si="18"/>
        <v>1146.0482631784353</v>
      </c>
      <c r="AA39">
        <f t="shared" si="19"/>
        <v>28</v>
      </c>
      <c r="AB39">
        <f t="shared" ca="1" si="20"/>
        <v>1161.6954681507061</v>
      </c>
      <c r="AC39" s="2">
        <f t="shared" si="21"/>
        <v>1165</v>
      </c>
      <c r="AD39" s="2">
        <f t="shared" ca="1" si="22"/>
        <v>10.919930742997634</v>
      </c>
      <c r="AE39" s="2">
        <f t="shared" ca="1" si="4"/>
        <v>1161.6954681507061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10.122933333333332</v>
      </c>
      <c r="E40" s="2">
        <f t="shared" ca="1" si="6"/>
        <v>-0.64280574313141592</v>
      </c>
      <c r="F40" s="2">
        <f t="shared" ca="1" si="7"/>
        <v>-0.76602922698632592</v>
      </c>
      <c r="G40" s="2">
        <f t="shared" ca="1" si="8"/>
        <v>-18.64136655081106</v>
      </c>
      <c r="H40" s="2">
        <f t="shared" ca="1" si="9"/>
        <v>-22.214847582603451</v>
      </c>
      <c r="I40" s="2">
        <f t="shared" ca="1" si="10"/>
        <v>0.41319922340273185</v>
      </c>
      <c r="J40" s="2">
        <f t="shared" ca="1" si="10"/>
        <v>0.58680077659726804</v>
      </c>
      <c r="K40" s="2">
        <f t="shared" ca="1" si="11"/>
        <v>0.49240798651332934</v>
      </c>
      <c r="L40" s="2">
        <f t="shared" si="12"/>
        <v>33785</v>
      </c>
      <c r="M40" s="2">
        <f t="shared" ca="1" si="13"/>
        <v>-748.86869074809954</v>
      </c>
      <c r="N40" s="2">
        <f t="shared" ca="1" si="14"/>
        <v>-892.42404943906968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17.830574623017569</v>
      </c>
      <c r="X40" s="2">
        <f t="shared" ca="1" si="16"/>
        <v>-0.8186305941993639</v>
      </c>
      <c r="Y40" s="2">
        <f t="shared" ca="1" si="17"/>
        <v>-0.95654074841021963</v>
      </c>
      <c r="Z40" s="2">
        <f t="shared" ca="1" si="18"/>
        <v>1146.0482631784353</v>
      </c>
      <c r="AA40">
        <f t="shared" si="19"/>
        <v>29</v>
      </c>
      <c r="AB40">
        <f t="shared" ca="1" si="20"/>
        <v>1162.1036664588432</v>
      </c>
      <c r="AC40" s="2">
        <f t="shared" si="21"/>
        <v>1165</v>
      </c>
      <c r="AD40" s="2">
        <f t="shared" ca="1" si="22"/>
        <v>8.388747981629681</v>
      </c>
      <c r="AE40" s="2">
        <f t="shared" ca="1" si="4"/>
        <v>1162.1036664588432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10.472</v>
      </c>
      <c r="E41" s="2">
        <f t="shared" ca="1" si="6"/>
        <v>-0.86603764754178636</v>
      </c>
      <c r="F41" s="2">
        <f t="shared" ca="1" si="7"/>
        <v>-0.49997879259053429</v>
      </c>
      <c r="G41" s="2">
        <f t="shared" ca="1" si="8"/>
        <v>-25.981129426253592</v>
      </c>
      <c r="H41" s="2">
        <f t="shared" ca="1" si="9"/>
        <v>-14.999363777716029</v>
      </c>
      <c r="I41" s="2">
        <f t="shared" ca="1" si="10"/>
        <v>0.75002120695971142</v>
      </c>
      <c r="J41" s="2">
        <f t="shared" ca="1" si="10"/>
        <v>0.2499787930402885</v>
      </c>
      <c r="K41" s="2">
        <f t="shared" ca="1" si="11"/>
        <v>0.43300045735588905</v>
      </c>
      <c r="L41" s="2">
        <f t="shared" si="12"/>
        <v>34830</v>
      </c>
      <c r="M41" s="2">
        <f t="shared" ca="1" si="13"/>
        <v>-1005.4697087960139</v>
      </c>
      <c r="N41" s="2">
        <f t="shared" ca="1" si="14"/>
        <v>-580.47537819761033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18.445422023811279</v>
      </c>
      <c r="X41" s="2">
        <f t="shared" ca="1" si="16"/>
        <v>-1.1029224949864991</v>
      </c>
      <c r="Y41" s="2">
        <f t="shared" ca="1" si="17"/>
        <v>-0.64585195105498827</v>
      </c>
      <c r="Z41" s="2">
        <f t="shared" ca="1" si="18"/>
        <v>1146.0482631784353</v>
      </c>
      <c r="AA41">
        <f t="shared" si="19"/>
        <v>30</v>
      </c>
      <c r="AB41">
        <f t="shared" ca="1" si="20"/>
        <v>1162.7449107562049</v>
      </c>
      <c r="AC41" s="2">
        <f t="shared" si="21"/>
        <v>1161</v>
      </c>
      <c r="AD41" s="2">
        <f t="shared" ca="1" si="22"/>
        <v>3.0447135471197124</v>
      </c>
      <c r="AE41" s="2">
        <f t="shared" ca="1" si="4"/>
        <v>1162.7449107562049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10.821066666666665</v>
      </c>
      <c r="E42" s="2">
        <f t="shared" ca="1" si="6"/>
        <v>-0.98481214674281603</v>
      </c>
      <c r="F42" s="2">
        <f t="shared" ca="1" si="7"/>
        <v>-0.17362325773872034</v>
      </c>
      <c r="G42" s="2">
        <f t="shared" ca="1" si="8"/>
        <v>-30.529176549027298</v>
      </c>
      <c r="H42" s="2">
        <f t="shared" ca="1" si="9"/>
        <v>-5.3823209899003306</v>
      </c>
      <c r="I42" s="2">
        <f t="shared" ca="1" si="10"/>
        <v>0.96985496437219376</v>
      </c>
      <c r="J42" s="2">
        <f t="shared" ca="1" si="10"/>
        <v>3.0145035627806113E-2</v>
      </c>
      <c r="K42" s="2">
        <f t="shared" ca="1" si="11"/>
        <v>0.17098629317815042</v>
      </c>
      <c r="L42" s="2">
        <f t="shared" si="12"/>
        <v>35929</v>
      </c>
      <c r="M42" s="2">
        <f t="shared" ca="1" si="13"/>
        <v>-1141.3972780749239</v>
      </c>
      <c r="N42" s="2">
        <f t="shared" ca="1" si="14"/>
        <v>-201.22935571917688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19.060269424604986</v>
      </c>
      <c r="X42" s="2">
        <f t="shared" ca="1" si="16"/>
        <v>-1.254185049647266</v>
      </c>
      <c r="Y42" s="2">
        <f t="shared" ca="1" si="17"/>
        <v>-0.23175533069581081</v>
      </c>
      <c r="Z42" s="2">
        <f t="shared" ca="1" si="18"/>
        <v>1146.0482631784353</v>
      </c>
      <c r="AA42">
        <f t="shared" si="19"/>
        <v>31</v>
      </c>
      <c r="AB42">
        <f t="shared" ca="1" si="20"/>
        <v>1163.6225922226972</v>
      </c>
      <c r="AC42" s="2">
        <f t="shared" si="21"/>
        <v>1159</v>
      </c>
      <c r="AD42" s="2">
        <f t="shared" ca="1" si="22"/>
        <v>21.368358857340841</v>
      </c>
      <c r="AE42" s="2">
        <f t="shared" ca="1" si="4"/>
        <v>1163.6225922226972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11.170133333333332</v>
      </c>
      <c r="E43" s="2">
        <f t="shared" ca="1" si="6"/>
        <v>-0.98480321688693451</v>
      </c>
      <c r="F43" s="2">
        <f t="shared" ca="1" si="7"/>
        <v>0.17367390134716662</v>
      </c>
      <c r="G43" s="2">
        <f t="shared" ca="1" si="8"/>
        <v>-31.513702940381904</v>
      </c>
      <c r="H43" s="2">
        <f t="shared" ca="1" si="9"/>
        <v>5.5575648431093319</v>
      </c>
      <c r="I43" s="2">
        <f t="shared" ca="1" si="10"/>
        <v>0.96983737599085462</v>
      </c>
      <c r="J43" s="2">
        <f t="shared" ca="1" si="10"/>
        <v>3.0162624009145364E-2</v>
      </c>
      <c r="K43" s="2">
        <f t="shared" ca="1" si="11"/>
        <v>-0.17103461673599379</v>
      </c>
      <c r="L43" s="2">
        <f t="shared" si="12"/>
        <v>37024</v>
      </c>
      <c r="M43" s="2">
        <f t="shared" ca="1" si="13"/>
        <v>-1139.4173219381832</v>
      </c>
      <c r="N43" s="2">
        <f t="shared" ca="1" si="14"/>
        <v>200.94070385867178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19.675116825398696</v>
      </c>
      <c r="X43" s="2">
        <f t="shared" ca="1" si="16"/>
        <v>-1.2541736772329644</v>
      </c>
      <c r="Y43" s="2">
        <f t="shared" ca="1" si="17"/>
        <v>0.23930108971484182</v>
      </c>
      <c r="Z43" s="2">
        <f t="shared" ca="1" si="18"/>
        <v>1146.0482631784353</v>
      </c>
      <c r="AA43">
        <f t="shared" si="19"/>
        <v>32</v>
      </c>
      <c r="AB43">
        <f t="shared" ca="1" si="20"/>
        <v>1164.7085074163158</v>
      </c>
      <c r="AC43" s="2">
        <f t="shared" si="21"/>
        <v>1157</v>
      </c>
      <c r="AD43" s="2">
        <f t="shared" ca="1" si="22"/>
        <v>59.421086587395642</v>
      </c>
      <c r="AE43" s="2">
        <f t="shared" ca="1" si="4"/>
        <v>1164.7085074163158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11.5192</v>
      </c>
      <c r="E44" s="2">
        <f t="shared" ca="1" si="6"/>
        <v>-0.86601193505153695</v>
      </c>
      <c r="F44" s="2">
        <f t="shared" ca="1" si="7"/>
        <v>0.50002332780410608</v>
      </c>
      <c r="G44" s="2">
        <f t="shared" ca="1" si="8"/>
        <v>-28.578393856700721</v>
      </c>
      <c r="H44" s="2">
        <f t="shared" ca="1" si="9"/>
        <v>16.500769817535499</v>
      </c>
      <c r="I44" s="2">
        <f t="shared" ca="1" si="10"/>
        <v>0.74997667165170745</v>
      </c>
      <c r="J44" s="2">
        <f t="shared" ca="1" si="10"/>
        <v>0.2500233283482925</v>
      </c>
      <c r="K44" s="2">
        <f t="shared" ca="1" si="11"/>
        <v>-0.43302616968254287</v>
      </c>
      <c r="L44" s="2">
        <f t="shared" si="12"/>
        <v>37851</v>
      </c>
      <c r="M44" s="2">
        <f t="shared" ca="1" si="13"/>
        <v>-993.31568950411292</v>
      </c>
      <c r="N44" s="2">
        <f t="shared" ca="1" si="14"/>
        <v>573.52675699130964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20.289964226192406</v>
      </c>
      <c r="X44" s="2">
        <f t="shared" ca="1" si="16"/>
        <v>-1.1028897494309464</v>
      </c>
      <c r="Y44" s="2">
        <f t="shared" ca="1" si="17"/>
        <v>0.71050042778463285</v>
      </c>
      <c r="Z44" s="2">
        <f t="shared" ca="1" si="18"/>
        <v>1146.0482631784353</v>
      </c>
      <c r="AA44">
        <f t="shared" si="19"/>
        <v>33</v>
      </c>
      <c r="AB44">
        <f t="shared" ca="1" si="20"/>
        <v>1165.9458380829813</v>
      </c>
      <c r="AC44" s="2">
        <f t="shared" si="21"/>
        <v>1147</v>
      </c>
      <c r="AD44" s="2">
        <f t="shared" ca="1" si="22"/>
        <v>358.94478066654278</v>
      </c>
      <c r="AE44" s="2">
        <f t="shared" ca="1" si="4"/>
        <v>1165.9458380829813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11.868266666666665</v>
      </c>
      <c r="E45" s="2">
        <f t="shared" ca="1" si="6"/>
        <v>-0.6427663493269572</v>
      </c>
      <c r="F45" s="2">
        <f t="shared" ca="1" si="7"/>
        <v>0.76606228217612704</v>
      </c>
      <c r="G45" s="2">
        <f t="shared" ca="1" si="8"/>
        <v>-21.854055877116544</v>
      </c>
      <c r="H45" s="2">
        <f t="shared" ca="1" si="9"/>
        <v>26.04611759398832</v>
      </c>
      <c r="I45" s="2">
        <f t="shared" ca="1" si="10"/>
        <v>0.41314857982710396</v>
      </c>
      <c r="J45" s="2">
        <f t="shared" ca="1" si="10"/>
        <v>0.58685142017289604</v>
      </c>
      <c r="K45" s="2">
        <f t="shared" ca="1" si="11"/>
        <v>-0.49239905647142651</v>
      </c>
      <c r="L45" s="2">
        <f t="shared" si="12"/>
        <v>39270</v>
      </c>
      <c r="M45" s="2">
        <f t="shared" ca="1" si="13"/>
        <v>-742.39513347263551</v>
      </c>
      <c r="N45" s="2">
        <f t="shared" ca="1" si="14"/>
        <v>884.80193591342675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20.904811626986113</v>
      </c>
      <c r="X45" s="2">
        <f t="shared" ca="1" si="16"/>
        <v>-0.81858042511811901</v>
      </c>
      <c r="Y45" s="2">
        <f t="shared" ca="1" si="17"/>
        <v>1.1215099596742037</v>
      </c>
      <c r="Z45" s="2">
        <f t="shared" ca="1" si="18"/>
        <v>1146.0482631784353</v>
      </c>
      <c r="AA45">
        <f t="shared" si="19"/>
        <v>34</v>
      </c>
      <c r="AB45">
        <f t="shared" ca="1" si="20"/>
        <v>1167.2560043399774</v>
      </c>
      <c r="AC45" s="2">
        <f t="shared" si="21"/>
        <v>1155</v>
      </c>
      <c r="AD45" s="2">
        <f t="shared" ca="1" si="22"/>
        <v>150.20964238154437</v>
      </c>
      <c r="AE45" s="2">
        <f t="shared" ca="1" si="4"/>
        <v>1167.2560043399774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12.217333333333332</v>
      </c>
      <c r="E46" s="2">
        <f t="shared" ca="1" si="6"/>
        <v>-0.3419932967570799</v>
      </c>
      <c r="F46" s="2">
        <f t="shared" ca="1" si="7"/>
        <v>0.93970239170347114</v>
      </c>
      <c r="G46" s="2">
        <f t="shared" ca="1" si="8"/>
        <v>-11.969765386497796</v>
      </c>
      <c r="H46" s="2">
        <f t="shared" ca="1" si="9"/>
        <v>32.88958370962149</v>
      </c>
      <c r="I46" s="2">
        <f t="shared" ca="1" si="10"/>
        <v>0.11695941502677612</v>
      </c>
      <c r="J46" s="2">
        <f t="shared" ca="1" si="10"/>
        <v>0.88304058497322391</v>
      </c>
      <c r="K46" s="2">
        <f t="shared" ca="1" si="11"/>
        <v>-0.32137191890918293</v>
      </c>
      <c r="L46" s="2">
        <f t="shared" si="12"/>
        <v>40005</v>
      </c>
      <c r="M46" s="2">
        <f t="shared" ca="1" si="13"/>
        <v>-390.89833819334234</v>
      </c>
      <c r="N46" s="2">
        <f t="shared" ca="1" si="14"/>
        <v>1074.0798337170675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21.519659027779824</v>
      </c>
      <c r="X46" s="2">
        <f t="shared" ca="1" si="16"/>
        <v>-0.4355377635125004</v>
      </c>
      <c r="Y46" s="2">
        <f t="shared" ca="1" si="17"/>
        <v>1.4161801875759237</v>
      </c>
      <c r="Z46" s="2">
        <f t="shared" ca="1" si="18"/>
        <v>1146.0482631784353</v>
      </c>
      <c r="AA46">
        <f t="shared" si="19"/>
        <v>35</v>
      </c>
      <c r="AB46">
        <f t="shared" ca="1" si="20"/>
        <v>1168.5485646302784</v>
      </c>
      <c r="AC46" s="2">
        <f t="shared" si="21"/>
        <v>1143</v>
      </c>
      <c r="AD46" s="2">
        <f t="shared" ca="1" si="22"/>
        <v>652.72915466751283</v>
      </c>
      <c r="AE46" s="2">
        <f t="shared" ca="1" si="4"/>
        <v>1168.5485646302784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12.566399999999998</v>
      </c>
      <c r="E47" s="2">
        <f t="shared" ca="1" si="6"/>
        <v>2.9385640820832952E-5</v>
      </c>
      <c r="F47" s="2">
        <f t="shared" ca="1" si="7"/>
        <v>0.99999999956824204</v>
      </c>
      <c r="G47" s="2">
        <f t="shared" ca="1" si="8"/>
        <v>1.0578830695499863E-3</v>
      </c>
      <c r="H47" s="2">
        <f t="shared" ca="1" si="9"/>
        <v>35.999999984456714</v>
      </c>
      <c r="I47" s="2">
        <f t="shared" ref="I47:J47" ca="1" si="32">E47*E47</f>
        <v>8.6351588645100394E-10</v>
      </c>
      <c r="J47" s="2">
        <f t="shared" ca="1" si="32"/>
        <v>0.99999999913648407</v>
      </c>
      <c r="K47" s="2">
        <f t="shared" ca="1" si="11"/>
        <v>2.938564080814547E-5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22.134506428573534</v>
      </c>
      <c r="X47" s="2">
        <f t="shared" ca="1" si="16"/>
        <v>3.7423412692144432E-5</v>
      </c>
      <c r="Y47" s="2">
        <f t="shared" ca="1" si="17"/>
        <v>1.5501104295159194</v>
      </c>
      <c r="Z47" s="2">
        <f t="shared" ca="1" si="18"/>
        <v>1146.0482631784353</v>
      </c>
      <c r="AA47" s="2"/>
      <c r="AB47" s="2"/>
      <c r="AC47" s="2"/>
      <c r="AD47" s="2"/>
      <c r="AE47" s="9">
        <f t="shared" ca="1" si="4"/>
        <v>1169.7329174599374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2021-10-23T11:36:11Z</dcterms:modified>
</cp:coreProperties>
</file>